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RMU\03_RMU-Stavebni_prace\27_RMU_Premena ordinaci na kancelare 202009\01_ZD\Soupis praci\"/>
    </mc:Choice>
  </mc:AlternateContent>
  <xr:revisionPtr revIDLastSave="0" documentId="13_ncr:1_{0E30A31D-006E-48C6-B348-A3C7518EF75D}" xr6:coauthVersionLast="45" xr6:coauthVersionMax="45" xr10:uidLastSave="{00000000-0000-0000-0000-000000000000}"/>
  <bookViews>
    <workbookView xWindow="-120" yWindow="-120" windowWidth="25440" windowHeight="153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Pol'!$A$1:$X$224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O9" i="12"/>
  <c r="Q9" i="12"/>
  <c r="V9" i="12"/>
  <c r="G11" i="12"/>
  <c r="I11" i="12"/>
  <c r="K11" i="12"/>
  <c r="K8" i="12" s="1"/>
  <c r="M11" i="12"/>
  <c r="O11" i="12"/>
  <c r="O8" i="12" s="1"/>
  <c r="Q11" i="12"/>
  <c r="V11" i="12"/>
  <c r="V8" i="12" s="1"/>
  <c r="G13" i="12"/>
  <c r="M13" i="12"/>
  <c r="I13" i="12"/>
  <c r="K13" i="12"/>
  <c r="O13" i="12"/>
  <c r="Q13" i="12"/>
  <c r="Q8" i="12" s="1"/>
  <c r="V13" i="12"/>
  <c r="G15" i="12"/>
  <c r="M15" i="12" s="1"/>
  <c r="I15" i="12"/>
  <c r="K15" i="12"/>
  <c r="O15" i="12"/>
  <c r="Q15" i="12"/>
  <c r="V15" i="12"/>
  <c r="G17" i="12"/>
  <c r="M17" i="12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/>
  <c r="I21" i="12"/>
  <c r="K21" i="12"/>
  <c r="O21" i="12"/>
  <c r="Q21" i="12"/>
  <c r="V21" i="12"/>
  <c r="G24" i="12"/>
  <c r="M24" i="12" s="1"/>
  <c r="I24" i="12"/>
  <c r="K24" i="12"/>
  <c r="K23" i="12" s="1"/>
  <c r="O24" i="12"/>
  <c r="Q24" i="12"/>
  <c r="Q23" i="12" s="1"/>
  <c r="V24" i="12"/>
  <c r="G25" i="12"/>
  <c r="I25" i="12"/>
  <c r="K25" i="12"/>
  <c r="M25" i="12"/>
  <c r="O25" i="12"/>
  <c r="Q25" i="12"/>
  <c r="V25" i="12"/>
  <c r="V23" i="12" s="1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I23" i="12" s="1"/>
  <c r="K30" i="12"/>
  <c r="O30" i="12"/>
  <c r="Q30" i="12"/>
  <c r="V30" i="12"/>
  <c r="G33" i="12"/>
  <c r="M33" i="12"/>
  <c r="I33" i="12"/>
  <c r="K33" i="12"/>
  <c r="O33" i="12"/>
  <c r="Q33" i="12"/>
  <c r="V33" i="12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G44" i="12"/>
  <c r="I44" i="12"/>
  <c r="K44" i="12"/>
  <c r="O44" i="12"/>
  <c r="Q44" i="12"/>
  <c r="V44" i="12"/>
  <c r="G46" i="12"/>
  <c r="M46" i="12"/>
  <c r="I46" i="12"/>
  <c r="K46" i="12"/>
  <c r="O46" i="12"/>
  <c r="Q46" i="12"/>
  <c r="V46" i="12"/>
  <c r="G51" i="12"/>
  <c r="M51" i="12"/>
  <c r="I51" i="12"/>
  <c r="K51" i="12"/>
  <c r="O51" i="12"/>
  <c r="Q51" i="12"/>
  <c r="V51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V43" i="12" s="1"/>
  <c r="G60" i="12"/>
  <c r="I60" i="12"/>
  <c r="K60" i="12"/>
  <c r="M60" i="12"/>
  <c r="O60" i="12"/>
  <c r="Q60" i="12"/>
  <c r="Q43" i="12" s="1"/>
  <c r="V60" i="12"/>
  <c r="G66" i="12"/>
  <c r="G65" i="12" s="1"/>
  <c r="I52" i="1" s="1"/>
  <c r="I66" i="12"/>
  <c r="K66" i="12"/>
  <c r="K65" i="12"/>
  <c r="O66" i="12"/>
  <c r="Q66" i="12"/>
  <c r="Q65" i="12"/>
  <c r="V66" i="12"/>
  <c r="G68" i="12"/>
  <c r="M68" i="12"/>
  <c r="I68" i="12"/>
  <c r="I65" i="12"/>
  <c r="K68" i="12"/>
  <c r="O68" i="12"/>
  <c r="O65" i="12" s="1"/>
  <c r="Q68" i="12"/>
  <c r="V68" i="12"/>
  <c r="V65" i="12" s="1"/>
  <c r="O70" i="12"/>
  <c r="G71" i="12"/>
  <c r="I71" i="12"/>
  <c r="I70" i="12"/>
  <c r="K71" i="12"/>
  <c r="K70" i="12"/>
  <c r="O71" i="12"/>
  <c r="Q71" i="12"/>
  <c r="Q70" i="12" s="1"/>
  <c r="V71" i="12"/>
  <c r="V70" i="12" s="1"/>
  <c r="G74" i="12"/>
  <c r="I74" i="12"/>
  <c r="K74" i="12"/>
  <c r="M74" i="12"/>
  <c r="O74" i="12"/>
  <c r="Q74" i="12"/>
  <c r="V74" i="12"/>
  <c r="G76" i="12"/>
  <c r="M76" i="12" s="1"/>
  <c r="I76" i="12"/>
  <c r="I73" i="12" s="1"/>
  <c r="K76" i="12"/>
  <c r="K73" i="12"/>
  <c r="O76" i="12"/>
  <c r="Q76" i="12"/>
  <c r="V76" i="12"/>
  <c r="G78" i="12"/>
  <c r="M78" i="12" s="1"/>
  <c r="I78" i="12"/>
  <c r="K78" i="12"/>
  <c r="O78" i="12"/>
  <c r="Q78" i="12"/>
  <c r="V78" i="12"/>
  <c r="G82" i="12"/>
  <c r="M82" i="12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/>
  <c r="I90" i="12"/>
  <c r="K90" i="12"/>
  <c r="O90" i="12"/>
  <c r="Q90" i="12"/>
  <c r="V90" i="12"/>
  <c r="G92" i="12"/>
  <c r="M92" i="12" s="1"/>
  <c r="I92" i="12"/>
  <c r="K92" i="12"/>
  <c r="O92" i="12"/>
  <c r="O73" i="12" s="1"/>
  <c r="Q92" i="12"/>
  <c r="V92" i="12"/>
  <c r="G94" i="12"/>
  <c r="I94" i="12"/>
  <c r="K94" i="12"/>
  <c r="M94" i="12"/>
  <c r="O94" i="12"/>
  <c r="Q94" i="12"/>
  <c r="V94" i="12"/>
  <c r="O96" i="12"/>
  <c r="G97" i="12"/>
  <c r="I97" i="12"/>
  <c r="I96" i="12"/>
  <c r="K97" i="12"/>
  <c r="M97" i="12"/>
  <c r="O97" i="12"/>
  <c r="Q97" i="12"/>
  <c r="Q96" i="12" s="1"/>
  <c r="V97" i="12"/>
  <c r="V96" i="12" s="1"/>
  <c r="G101" i="12"/>
  <c r="M101" i="12" s="1"/>
  <c r="I101" i="12"/>
  <c r="K101" i="12"/>
  <c r="K96" i="12"/>
  <c r="O101" i="12"/>
  <c r="Q101" i="12"/>
  <c r="V101" i="12"/>
  <c r="I105" i="12"/>
  <c r="G106" i="12"/>
  <c r="M106" i="12" s="1"/>
  <c r="M105" i="12" s="1"/>
  <c r="I106" i="12"/>
  <c r="K106" i="12"/>
  <c r="K105" i="12" s="1"/>
  <c r="O106" i="12"/>
  <c r="O105" i="12" s="1"/>
  <c r="Q106" i="12"/>
  <c r="Q105" i="12" s="1"/>
  <c r="V106" i="12"/>
  <c r="V105" i="12"/>
  <c r="Q107" i="12"/>
  <c r="G108" i="12"/>
  <c r="G107" i="12"/>
  <c r="I57" i="1" s="1"/>
  <c r="I108" i="12"/>
  <c r="I107" i="12"/>
  <c r="K108" i="12"/>
  <c r="K107" i="12"/>
  <c r="M108" i="12"/>
  <c r="M107" i="12" s="1"/>
  <c r="O108" i="12"/>
  <c r="O107" i="12" s="1"/>
  <c r="Q108" i="12"/>
  <c r="V108" i="12"/>
  <c r="V107" i="12"/>
  <c r="G110" i="12"/>
  <c r="G109" i="12" s="1"/>
  <c r="I58" i="1" s="1"/>
  <c r="I110" i="12"/>
  <c r="I109" i="12" s="1"/>
  <c r="K110" i="12"/>
  <c r="K109" i="12"/>
  <c r="O110" i="12"/>
  <c r="O109" i="12"/>
  <c r="Q110" i="12"/>
  <c r="Q109" i="12"/>
  <c r="V110" i="12"/>
  <c r="V109" i="12"/>
  <c r="G112" i="12"/>
  <c r="M112" i="12"/>
  <c r="I112" i="12"/>
  <c r="K112" i="12"/>
  <c r="O112" i="12"/>
  <c r="Q112" i="12"/>
  <c r="V112" i="12"/>
  <c r="G114" i="12"/>
  <c r="M114" i="12" s="1"/>
  <c r="I114" i="12"/>
  <c r="K114" i="12"/>
  <c r="O114" i="12"/>
  <c r="O111" i="12" s="1"/>
  <c r="Q114" i="12"/>
  <c r="V114" i="12"/>
  <c r="G116" i="12"/>
  <c r="M116" i="12" s="1"/>
  <c r="I116" i="12"/>
  <c r="K116" i="12"/>
  <c r="K111" i="12" s="1"/>
  <c r="O116" i="12"/>
  <c r="Q116" i="12"/>
  <c r="V116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/>
  <c r="I122" i="12"/>
  <c r="I111" i="12"/>
  <c r="K122" i="12"/>
  <c r="O122" i="12"/>
  <c r="Q122" i="12"/>
  <c r="V122" i="12"/>
  <c r="G124" i="12"/>
  <c r="M124" i="12"/>
  <c r="I124" i="12"/>
  <c r="K124" i="12"/>
  <c r="O124" i="12"/>
  <c r="Q124" i="12"/>
  <c r="Q111" i="12" s="1"/>
  <c r="V124" i="12"/>
  <c r="G127" i="12"/>
  <c r="M127" i="12" s="1"/>
  <c r="M126" i="12" s="1"/>
  <c r="I127" i="12"/>
  <c r="I126" i="12"/>
  <c r="K127" i="12"/>
  <c r="K126" i="12"/>
  <c r="O127" i="12"/>
  <c r="O126" i="12" s="1"/>
  <c r="Q127" i="12"/>
  <c r="Q126" i="12" s="1"/>
  <c r="V127" i="12"/>
  <c r="V126" i="12" s="1"/>
  <c r="G130" i="12"/>
  <c r="G129" i="12" s="1"/>
  <c r="I61" i="1" s="1"/>
  <c r="I130" i="12"/>
  <c r="K130" i="12"/>
  <c r="O130" i="12"/>
  <c r="Q130" i="12"/>
  <c r="V130" i="12"/>
  <c r="G132" i="12"/>
  <c r="M132" i="12" s="1"/>
  <c r="I132" i="12"/>
  <c r="K132" i="12"/>
  <c r="K129" i="12" s="1"/>
  <c r="O132" i="12"/>
  <c r="Q132" i="12"/>
  <c r="V132" i="12"/>
  <c r="G134" i="12"/>
  <c r="M134" i="12"/>
  <c r="I134" i="12"/>
  <c r="K134" i="12"/>
  <c r="O134" i="12"/>
  <c r="Q134" i="12"/>
  <c r="V134" i="12"/>
  <c r="G135" i="12"/>
  <c r="M135" i="12" s="1"/>
  <c r="I135" i="12"/>
  <c r="K135" i="12"/>
  <c r="O135" i="12"/>
  <c r="O129" i="12" s="1"/>
  <c r="Q135" i="12"/>
  <c r="V135" i="12"/>
  <c r="O136" i="12"/>
  <c r="G137" i="12"/>
  <c r="I137" i="12"/>
  <c r="I136" i="12" s="1"/>
  <c r="K137" i="12"/>
  <c r="K136" i="12" s="1"/>
  <c r="O137" i="12"/>
  <c r="Q137" i="12"/>
  <c r="Q136" i="12" s="1"/>
  <c r="V137" i="12"/>
  <c r="V136" i="12"/>
  <c r="G140" i="12"/>
  <c r="M140" i="12"/>
  <c r="I140" i="12"/>
  <c r="I139" i="12"/>
  <c r="K140" i="12"/>
  <c r="O140" i="12"/>
  <c r="O139" i="12" s="1"/>
  <c r="Q140" i="12"/>
  <c r="V140" i="12"/>
  <c r="V139" i="12" s="1"/>
  <c r="G144" i="12"/>
  <c r="M144" i="12"/>
  <c r="I144" i="12"/>
  <c r="K144" i="12"/>
  <c r="K139" i="12" s="1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0" i="12"/>
  <c r="G149" i="12" s="1"/>
  <c r="I64" i="1" s="1"/>
  <c r="I150" i="12"/>
  <c r="K150" i="12"/>
  <c r="O150" i="12"/>
  <c r="Q150" i="12"/>
  <c r="V150" i="12"/>
  <c r="G153" i="12"/>
  <c r="I153" i="12"/>
  <c r="K153" i="12"/>
  <c r="M153" i="12"/>
  <c r="O153" i="12"/>
  <c r="Q153" i="12"/>
  <c r="Q149" i="12" s="1"/>
  <c r="V153" i="12"/>
  <c r="G154" i="12"/>
  <c r="M154" i="12" s="1"/>
  <c r="I154" i="12"/>
  <c r="K154" i="12"/>
  <c r="K149" i="12" s="1"/>
  <c r="O154" i="12"/>
  <c r="O149" i="12" s="1"/>
  <c r="Q154" i="12"/>
  <c r="V154" i="12"/>
  <c r="V149" i="12" s="1"/>
  <c r="G156" i="12"/>
  <c r="I156" i="12"/>
  <c r="K156" i="12"/>
  <c r="M156" i="12"/>
  <c r="O156" i="12"/>
  <c r="Q156" i="12"/>
  <c r="V156" i="12"/>
  <c r="G158" i="12"/>
  <c r="G157" i="12" s="1"/>
  <c r="I65" i="1" s="1"/>
  <c r="I158" i="12"/>
  <c r="I157" i="12" s="1"/>
  <c r="K158" i="12"/>
  <c r="K157" i="12" s="1"/>
  <c r="O158" i="12"/>
  <c r="O157" i="12" s="1"/>
  <c r="Q158" i="12"/>
  <c r="V158" i="12"/>
  <c r="V157" i="12"/>
  <c r="G160" i="12"/>
  <c r="M160" i="12"/>
  <c r="I160" i="12"/>
  <c r="K160" i="12"/>
  <c r="O160" i="12"/>
  <c r="Q160" i="12"/>
  <c r="Q157" i="12" s="1"/>
  <c r="V160" i="12"/>
  <c r="G163" i="12"/>
  <c r="M163" i="12"/>
  <c r="I163" i="12"/>
  <c r="K163" i="12"/>
  <c r="O163" i="12"/>
  <c r="Q163" i="12"/>
  <c r="V163" i="12"/>
  <c r="V162" i="12" s="1"/>
  <c r="G175" i="12"/>
  <c r="M175" i="12" s="1"/>
  <c r="I175" i="12"/>
  <c r="K175" i="12"/>
  <c r="K162" i="12" s="1"/>
  <c r="O175" i="12"/>
  <c r="O162" i="12" s="1"/>
  <c r="Q175" i="12"/>
  <c r="V175" i="12"/>
  <c r="G185" i="12"/>
  <c r="M185" i="12"/>
  <c r="I185" i="12"/>
  <c r="K185" i="12"/>
  <c r="O185" i="12"/>
  <c r="Q185" i="12"/>
  <c r="Q162" i="12" s="1"/>
  <c r="V185" i="12"/>
  <c r="G195" i="12"/>
  <c r="I195" i="12"/>
  <c r="I162" i="12"/>
  <c r="K195" i="12"/>
  <c r="M195" i="12"/>
  <c r="O195" i="12"/>
  <c r="Q195" i="12"/>
  <c r="V195" i="12"/>
  <c r="G198" i="12"/>
  <c r="I67" i="1" s="1"/>
  <c r="G199" i="12"/>
  <c r="I199" i="12"/>
  <c r="I198" i="12" s="1"/>
  <c r="K199" i="12"/>
  <c r="K198" i="12" s="1"/>
  <c r="M199" i="12"/>
  <c r="O199" i="12"/>
  <c r="O198" i="12" s="1"/>
  <c r="Q199" i="12"/>
  <c r="Q198" i="12" s="1"/>
  <c r="V199" i="12"/>
  <c r="V198" i="12" s="1"/>
  <c r="G200" i="12"/>
  <c r="M200" i="12"/>
  <c r="I200" i="12"/>
  <c r="K200" i="12"/>
  <c r="O200" i="12"/>
  <c r="Q200" i="12"/>
  <c r="V200" i="12"/>
  <c r="G202" i="12"/>
  <c r="G201" i="12" s="1"/>
  <c r="I68" i="1" s="1"/>
  <c r="I202" i="12"/>
  <c r="I201" i="12"/>
  <c r="K202" i="12"/>
  <c r="K201" i="12"/>
  <c r="O202" i="12"/>
  <c r="O201" i="12" s="1"/>
  <c r="Q202" i="12"/>
  <c r="Q201" i="12" s="1"/>
  <c r="V202" i="12"/>
  <c r="V201" i="12" s="1"/>
  <c r="G204" i="12"/>
  <c r="G203" i="12" s="1"/>
  <c r="I69" i="1" s="1"/>
  <c r="I204" i="12"/>
  <c r="I203" i="12" s="1"/>
  <c r="K204" i="12"/>
  <c r="O204" i="12"/>
  <c r="Q204" i="12"/>
  <c r="Q203" i="12" s="1"/>
  <c r="V204" i="12"/>
  <c r="V203" i="12" s="1"/>
  <c r="G205" i="12"/>
  <c r="M205" i="12" s="1"/>
  <c r="I205" i="12"/>
  <c r="K205" i="12"/>
  <c r="O205" i="12"/>
  <c r="O203" i="12" s="1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K203" i="12" s="1"/>
  <c r="O208" i="12"/>
  <c r="Q208" i="12"/>
  <c r="V208" i="12"/>
  <c r="G209" i="12"/>
  <c r="I209" i="12"/>
  <c r="K209" i="12"/>
  <c r="M209" i="12"/>
  <c r="O209" i="12"/>
  <c r="Q209" i="12"/>
  <c r="V209" i="12"/>
  <c r="G211" i="12"/>
  <c r="G210" i="12" s="1"/>
  <c r="I70" i="1" s="1"/>
  <c r="I19" i="1" s="1"/>
  <c r="M211" i="12"/>
  <c r="I211" i="12"/>
  <c r="I210" i="12"/>
  <c r="K211" i="12"/>
  <c r="O211" i="12"/>
  <c r="O210" i="12" s="1"/>
  <c r="Q211" i="12"/>
  <c r="Q210" i="12" s="1"/>
  <c r="V211" i="12"/>
  <c r="G212" i="12"/>
  <c r="M212" i="12"/>
  <c r="I212" i="12"/>
  <c r="K212" i="12"/>
  <c r="K210" i="12" s="1"/>
  <c r="O212" i="12"/>
  <c r="Q212" i="12"/>
  <c r="V212" i="12"/>
  <c r="V210" i="12"/>
  <c r="AE214" i="12"/>
  <c r="I20" i="1"/>
  <c r="M210" i="12"/>
  <c r="M139" i="12"/>
  <c r="M96" i="12"/>
  <c r="M73" i="12"/>
  <c r="M198" i="12"/>
  <c r="AF214" i="12"/>
  <c r="M204" i="12"/>
  <c r="M150" i="12"/>
  <c r="M149" i="12"/>
  <c r="M130" i="12"/>
  <c r="M129" i="12"/>
  <c r="M110" i="12"/>
  <c r="M109" i="12"/>
  <c r="M66" i="12"/>
  <c r="M65" i="12"/>
  <c r="M9" i="12"/>
  <c r="M8" i="12"/>
  <c r="G162" i="12"/>
  <c r="I66" i="1" s="1"/>
  <c r="G111" i="12"/>
  <c r="I59" i="1" s="1"/>
  <c r="G105" i="12"/>
  <c r="I56" i="1" s="1"/>
  <c r="G23" i="12"/>
  <c r="I50" i="1" s="1"/>
  <c r="J28" i="1"/>
  <c r="J26" i="1"/>
  <c r="G38" i="1"/>
  <c r="F38" i="1"/>
  <c r="J23" i="1"/>
  <c r="J24" i="1"/>
  <c r="J25" i="1"/>
  <c r="J27" i="1"/>
  <c r="E24" i="1"/>
  <c r="E26" i="1"/>
  <c r="M162" i="12" l="1"/>
  <c r="M203" i="12"/>
  <c r="F41" i="1"/>
  <c r="F40" i="1"/>
  <c r="F39" i="1"/>
  <c r="M202" i="12"/>
  <c r="M201" i="12" s="1"/>
  <c r="M158" i="12"/>
  <c r="M157" i="12" s="1"/>
  <c r="I149" i="12"/>
  <c r="Q139" i="12"/>
  <c r="G139" i="12"/>
  <c r="I63" i="1" s="1"/>
  <c r="Q129" i="12"/>
  <c r="I129" i="12"/>
  <c r="M111" i="12"/>
  <c r="Q73" i="12"/>
  <c r="G73" i="12"/>
  <c r="I54" i="1" s="1"/>
  <c r="G70" i="12"/>
  <c r="I53" i="1" s="1"/>
  <c r="M71" i="12"/>
  <c r="M70" i="12" s="1"/>
  <c r="K43" i="12"/>
  <c r="G43" i="12"/>
  <c r="I51" i="1" s="1"/>
  <c r="M44" i="12"/>
  <c r="M43" i="12" s="1"/>
  <c r="O23" i="12"/>
  <c r="G41" i="1"/>
  <c r="G40" i="1"/>
  <c r="G39" i="1"/>
  <c r="G42" i="1" s="1"/>
  <c r="G25" i="1" s="1"/>
  <c r="A25" i="1" s="1"/>
  <c r="I18" i="1"/>
  <c r="G136" i="12"/>
  <c r="I62" i="1" s="1"/>
  <c r="M137" i="12"/>
  <c r="M136" i="12" s="1"/>
  <c r="V129" i="12"/>
  <c r="G126" i="12"/>
  <c r="I60" i="1" s="1"/>
  <c r="I17" i="1" s="1"/>
  <c r="V111" i="12"/>
  <c r="G96" i="12"/>
  <c r="I55" i="1" s="1"/>
  <c r="V73" i="12"/>
  <c r="O43" i="12"/>
  <c r="I43" i="12"/>
  <c r="M23" i="12"/>
  <c r="I49" i="1"/>
  <c r="H39" i="1" l="1"/>
  <c r="H42" i="1" s="1"/>
  <c r="F42" i="1"/>
  <c r="I39" i="1"/>
  <c r="I42" i="1" s="1"/>
  <c r="H41" i="1"/>
  <c r="I41" i="1"/>
  <c r="G214" i="12"/>
  <c r="I16" i="1"/>
  <c r="I21" i="1" s="1"/>
  <c r="I71" i="1"/>
  <c r="A26" i="1"/>
  <c r="G26" i="1"/>
  <c r="I40" i="1"/>
  <c r="H40" i="1"/>
  <c r="J67" i="1" l="1"/>
  <c r="J69" i="1"/>
  <c r="J63" i="1"/>
  <c r="J57" i="1"/>
  <c r="J55" i="1"/>
  <c r="J70" i="1"/>
  <c r="J64" i="1"/>
  <c r="J50" i="1"/>
  <c r="J54" i="1"/>
  <c r="J51" i="1"/>
  <c r="J66" i="1"/>
  <c r="J58" i="1"/>
  <c r="J62" i="1"/>
  <c r="J60" i="1"/>
  <c r="J65" i="1"/>
  <c r="J52" i="1"/>
  <c r="J59" i="1"/>
  <c r="J61" i="1"/>
  <c r="J53" i="1"/>
  <c r="J49" i="1"/>
  <c r="J56" i="1"/>
  <c r="J68" i="1"/>
  <c r="G23" i="1"/>
  <c r="G28" i="1"/>
  <c r="J40" i="1"/>
  <c r="J39" i="1"/>
  <c r="J42" i="1" s="1"/>
  <c r="J41" i="1"/>
  <c r="J71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OEM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<sst xmlns="http://schemas.openxmlformats.org/spreadsheetml/2006/main" count="1035" uniqueCount="386">
  <si>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</si>
  <si>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</si>
  <si>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</si>
  <si>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</si>
  <si>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</si>
  <si>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</si>
  <si>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</si>
  <si>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</si>
  <si>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</si>
  <si>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</si>
  <si>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</si>
  <si>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</si>
  <si>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</si>
  <si>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</si>
  <si>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</si>
  <si>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</si>
  <si>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</si>
  <si>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</si>
  <si>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</si>
  <si>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</si>
  <si>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</si>
  <si>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</si>
  <si>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</si>
  <si>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</si>
  <si>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</si>
  <si>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</si>
  <si>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</si>
  <si>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</si>
  <si>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</si>
  <si>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</si>
  <si>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</si>
  <si>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</si>
  <si>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</si>
  <si>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</si>
  <si>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</si>
  <si>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</si>
  <si>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</si>
  <si>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</si>
  <si>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</si>
  <si>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</si>
  <si>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</si>
  <si>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</si>
  <si>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</si>
  <si>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</si>
  <si>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Rektorát MU - úpravy v 1.NP</t>
  </si>
  <si>
    <t>Objekt:</t>
  </si>
  <si>
    <t>Rozpočet:</t>
  </si>
  <si>
    <t>MM-Rekt1</t>
  </si>
  <si>
    <t>Rektorát MU 1.NP - Přeměna zdravotního střediska na kanceláře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</si>
  <si>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</si>
  <si>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</si>
  <si>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</si>
  <si>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</si>
  <si>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</si>
  <si>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</si>
  <si>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</si>
  <si>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</si>
  <si>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</si>
  <si>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</si>
  <si>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</si>
  <si>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</si>
  <si>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</si>
  <si>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</si>
  <si>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</si>
  <si>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</si>
  <si>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</si>
  <si>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</si>
  <si>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</si>
  <si>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</si>
  <si>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</si>
  <si>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</si>
  <si>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</si>
  <si>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</si>
  <si>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</si>
  <si>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</si>
  <si>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</si>
  <si>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</si>
  <si>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</si>
  <si>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</si>
  <si>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</si>
  <si>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</si>
  <si>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</si>
  <si>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</si>
  <si>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</si>
  <si>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</si>
  <si>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</si>
  <si>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</si>
  <si>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</si>
  <si>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</si>
  <si>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</si>
  <si>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</si>
  <si>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</si>
  <si>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</si>
  <si>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</si>
  <si>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</si>
  <si>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</si>
  <si>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</si>
  <si>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</si>
  <si>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</si>
  <si>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</si>
  <si>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</si>
  <si>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</si>
  <si>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</si>
  <si>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</si>
  <si>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</si>
  <si>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</si>
  <si>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</si>
  <si>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</si>
  <si>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</si>
  <si>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</si>
  <si>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</si>
  <si>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</si>
  <si>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</si>
  <si>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</si>
  <si>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</si>
  <si>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</si>
  <si>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</si>
  <si>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</si>
  <si>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</si>
  <si>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</si>
  <si>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</si>
  <si>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</si>
  <si>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</si>
  <si>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</si>
  <si>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</si>
  <si>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</si>
  <si>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317234410RT2</t>
  </si>
  <si>
    <t>Vyzdívka mezi nosníky cihlami pálenými na MC s použitím suché maltové směsi</t>
  </si>
  <si>
    <t>m3</t>
  </si>
  <si>
    <t>RTS 20/ I</t>
  </si>
  <si>
    <t>Práce</t>
  </si>
  <si>
    <t>POL1_</t>
  </si>
  <si>
    <t>1,4*0,12*0,8</t>
  </si>
  <si>
    <t>VV</t>
  </si>
  <si>
    <t>317944311RT3</t>
  </si>
  <si>
    <t>Válcované nosníky do č.12 do připravených otvorů včetně dodávky profilu I č.12</t>
  </si>
  <si>
    <t>t</t>
  </si>
  <si>
    <t>4*11,15*1,1*0,001</t>
  </si>
  <si>
    <t>319201311R00</t>
  </si>
  <si>
    <t>Vyrovnání povrchu zdiva maltou tl.do 3 cm</t>
  </si>
  <si>
    <t>m2</t>
  </si>
  <si>
    <t>ostění vyb. otvoru : 0,8*(2*2+1)</t>
  </si>
  <si>
    <t>340239212RT2</t>
  </si>
  <si>
    <t>Zazdívka otvorů pl.4 m2,cihlami tl.zdi nad 10 cm s použitím suché maltové směsi</t>
  </si>
  <si>
    <t>0,8*2*2</t>
  </si>
  <si>
    <t>342262113RS1</t>
  </si>
  <si>
    <t>Příčka sádrokart. dvoj. oc. kce, 2x opl. strany odsazené na 545 mm desky standard tl.12,5 mm, izol. minerál tl.2x8 cm</t>
  </si>
  <si>
    <t>POL1_1</t>
  </si>
  <si>
    <t>145-146 : 4,1*2,75</t>
  </si>
  <si>
    <t>346244381RT2</t>
  </si>
  <si>
    <t>Plentování ocelových nosníků výšky do 20 cm s použitím suché maltové směsi</t>
  </si>
  <si>
    <t>0,12*1,4*2</t>
  </si>
  <si>
    <t>349231811RT2</t>
  </si>
  <si>
    <t>Přizdívka ostění s ozubem z cihel, kapsy do 15 cm s použitím suché maltové směsi</t>
  </si>
  <si>
    <t>pož. dveře : 0,36*2,4</t>
  </si>
  <si>
    <t>610991111R00</t>
  </si>
  <si>
    <t>Zakrývání výplní vnitřních otvorů</t>
  </si>
  <si>
    <t>611401311R00</t>
  </si>
  <si>
    <t>Oprava omítky na stropech o ploše do 1 m2</t>
  </si>
  <si>
    <t>kus</t>
  </si>
  <si>
    <t>po odstraněných příčkách : 3</t>
  </si>
  <si>
    <t>611481211RT8</t>
  </si>
  <si>
    <t>Montáž výztužné sítě (perlinky) do stěrky-stropy včetně výztužné sítě a stěrkového tmelu</t>
  </si>
  <si>
    <t>překlad : 1,4*0,5*2+1,1*0,8</t>
  </si>
  <si>
    <t>612403384R00</t>
  </si>
  <si>
    <t>Hrubá výplň rýh ve stěnách do 7x7 cm maltou ze SMS</t>
  </si>
  <si>
    <t>m</t>
  </si>
  <si>
    <t>RTS 19/ I</t>
  </si>
  <si>
    <t>612421739R00</t>
  </si>
  <si>
    <t>Omítka vnitřní zdiva, MVC, na pletivu, štuková</t>
  </si>
  <si>
    <t>zazděné otvory + ostění vyb. otvoru : 0,8*2*4+0,8*(2*2+1)</t>
  </si>
  <si>
    <t>pož. cv. : 0,4*2,4*2</t>
  </si>
  <si>
    <t>612421321R00</t>
  </si>
  <si>
    <t>Oprava vápen.omítek stěn do 30 % pl. - hladkých</t>
  </si>
  <si>
    <t>145,146,148,149 : 4,1*(5,5+3,1*2+2,1+0,55*2+0,7+0,9+5,35+5,45+3,2+3,2+2)</t>
  </si>
  <si>
    <t>140,133,132 : 4,1*(5,5*6+2,4*2+3*2+4,5*2)-0,8*2*6</t>
  </si>
  <si>
    <t>185,186 : 4,1*(4,15*2+5,1*2+5,1*2+3,45*2)-0,9*2</t>
  </si>
  <si>
    <t>612471411RT2</t>
  </si>
  <si>
    <t>Úprava vnitřních stěn aktivovaným štukem s použitím suché maltové směsi</t>
  </si>
  <si>
    <t>612481211RT2</t>
  </si>
  <si>
    <t xml:space="preserve">Montáž výztužné sítě(perlinky)do stěrky-vnit.stěny včetně výztužné sítě a stěrkového tmelu </t>
  </si>
  <si>
    <t>přechody mat. apod. : 30</t>
  </si>
  <si>
    <t>631416211R00</t>
  </si>
  <si>
    <t>Mazanina betonová, tloušťka 5 - 8 cm</t>
  </si>
  <si>
    <t>vytvoření přechod. rampy do m.č.185 : 1,15*0,6*0,08</t>
  </si>
  <si>
    <t>632415102RT2</t>
  </si>
  <si>
    <t>Opravná stěrka 3mm</t>
  </si>
  <si>
    <t>131, 132, 133 : 12,34+12,16+17,48</t>
  </si>
  <si>
    <t>140,144,145,146,148,149 : 13,2+4,07+12,61+31,69+10,48+4,8</t>
  </si>
  <si>
    <t>186 : 18,61</t>
  </si>
  <si>
    <t>137 : 1,75*0,85</t>
  </si>
  <si>
    <t>632415104R00</t>
  </si>
  <si>
    <t>Potěr samonivelační ručně tl. 4 mm</t>
  </si>
  <si>
    <t>185,186 : 21,71+18,61</t>
  </si>
  <si>
    <t>1,75*0,85</t>
  </si>
  <si>
    <t>635111022R00</t>
  </si>
  <si>
    <t>Podlaha 2x sádrovláknitá deska tl. 12,5 mm - 12,5 +12,5 mm</t>
  </si>
  <si>
    <t>185 : 21,71</t>
  </si>
  <si>
    <t>631591115R01</t>
  </si>
  <si>
    <t>Násyp pod podlahy keramický fr. 1-4mm</t>
  </si>
  <si>
    <t>Vlastní</t>
  </si>
  <si>
    <t>185 : 21,71*0,02</t>
  </si>
  <si>
    <t>632411904R01</t>
  </si>
  <si>
    <t>Penetrace podkladů</t>
  </si>
  <si>
    <t>642942111RT4</t>
  </si>
  <si>
    <t>Osazení zárubní dveřních ocelových, pl. do 2,5 m2 včetně dodávky zárubně  80 x 197 x 11 cm</t>
  </si>
  <si>
    <t>Z01 : 1</t>
  </si>
  <si>
    <t>642942111RT5</t>
  </si>
  <si>
    <t>Osazení zárubní dveřních ocelových, pl. do 2,5 m2 včetně dodávky zárubně  90 x 197 x 11 cm</t>
  </si>
  <si>
    <t>Z02 : 2</t>
  </si>
  <si>
    <t>941955004R00</t>
  </si>
  <si>
    <t>Lešení lehké pomocné, výška podlahy do 3,5 m</t>
  </si>
  <si>
    <t>25,07+13,2+4,07+43,36+17,31+21,71+18,61</t>
  </si>
  <si>
    <t>962031116R00</t>
  </si>
  <si>
    <t>Bourání příček tl. 140 mm</t>
  </si>
  <si>
    <t>4,1*(1,2*2+3,45+1,6+2,9+2,8+5,5)-0,8*2-0,8*2*5</t>
  </si>
  <si>
    <t>963016211R00</t>
  </si>
  <si>
    <t>DMTZ podhledu SDK z kazet 600x600 mm, kov.rošt</t>
  </si>
  <si>
    <t>m.č. 131 : 12,34</t>
  </si>
  <si>
    <t>965048515R00</t>
  </si>
  <si>
    <t>Broušení betonových povrchů do tl. 5 mm</t>
  </si>
  <si>
    <t>965081713RT1</t>
  </si>
  <si>
    <t>Bourání dlažeb keramických tl.10 mm, nad 1 m2 ručně, dlaždice keramické</t>
  </si>
  <si>
    <t>968061125R00</t>
  </si>
  <si>
    <t>Vyvěšení dřevěných dveřních křídel pl. do 2 m2</t>
  </si>
  <si>
    <t>968071125R00</t>
  </si>
  <si>
    <t>Vyvěšení, zavěšení kovových křídel dveří pl. 2 m2</t>
  </si>
  <si>
    <t>968072455R00</t>
  </si>
  <si>
    <t>Vybourání kovových dveřních zárubní pl. do 2 m2</t>
  </si>
  <si>
    <t>0,8*2*8</t>
  </si>
  <si>
    <t>968072456R00</t>
  </si>
  <si>
    <t>Vybourání kovových dveřních zárubní pl. nad 2 m2</t>
  </si>
  <si>
    <t>pro Td06 : 1,5*2,4</t>
  </si>
  <si>
    <t>971033381R00</t>
  </si>
  <si>
    <t>Vybourání otv. zeď cihel. pl.0,09 m2, tl.90cm, MVC</t>
  </si>
  <si>
    <t>SLP : 11</t>
  </si>
  <si>
    <t>971033681R00</t>
  </si>
  <si>
    <t>Vybourání otv. zeď cihel. pl.4 m2, tl.90 cm, MVC</t>
  </si>
  <si>
    <t>nové dveře : 1*2,05*0,8</t>
  </si>
  <si>
    <t>974031267R00</t>
  </si>
  <si>
    <t>Vysekání rýh zeď cihelná u stropu 15 x 30 cm</t>
  </si>
  <si>
    <t>pro překlad : 1,4*3</t>
  </si>
  <si>
    <t>978013141R00</t>
  </si>
  <si>
    <t>Otlučení omítek vnitřních stěn v rozsahu do 30 %</t>
  </si>
  <si>
    <t>978059531R00</t>
  </si>
  <si>
    <t>Odsekání vnitřních obkladů stěn nad 2 m2</t>
  </si>
  <si>
    <t>2*(5,5*2+3,1*2-2,75+0,55+0,95+1,95+1,8+1,65)-0,8*2+1,05*1,2+1,05*2</t>
  </si>
  <si>
    <t>2,3*0,6+1,05*1,2</t>
  </si>
  <si>
    <t>2*(0,8*2+1,75*2)-0,6*2</t>
  </si>
  <si>
    <t>999281111R00</t>
  </si>
  <si>
    <t>Přesun hmot pro opravy a údržbu do výšky 25 m</t>
  </si>
  <si>
    <t>Přesun hmot</t>
  </si>
  <si>
    <t>POL7_</t>
  </si>
  <si>
    <t>720-1</t>
  </si>
  <si>
    <t>ZTI</t>
  </si>
  <si>
    <t>kpl</t>
  </si>
  <si>
    <t>Indiv</t>
  </si>
  <si>
    <t>725290020RA0</t>
  </si>
  <si>
    <t>Demontáž umyvadla a sprchy, včetně baterie a konzol</t>
  </si>
  <si>
    <t>Agregovaná položka</t>
  </si>
  <si>
    <t>POL2_</t>
  </si>
  <si>
    <t>766-1</t>
  </si>
  <si>
    <t>Vnitřní dveře s lištami plné 600/1970mm vč. kování, komplet, dle popisu v PD</t>
  </si>
  <si>
    <t>ks</t>
  </si>
  <si>
    <t>Td01 : 1+1</t>
  </si>
  <si>
    <t>766-2</t>
  </si>
  <si>
    <t>Vnitřní dveře s lištami plné 800/1970mm vč. kování, komplet, dle popisu v PD</t>
  </si>
  <si>
    <t>Td02 : 4+2+1</t>
  </si>
  <si>
    <t>766-3</t>
  </si>
  <si>
    <t>Vnitřní dveře s lištam, 2/3 sklo, 800/1970mm vč. kování, komplet, dle popisu v PD</t>
  </si>
  <si>
    <t>Td03 : 2</t>
  </si>
  <si>
    <t>766-4</t>
  </si>
  <si>
    <t>Vnitřní dveře s lištam, 2/3 sklo, 900/1970mm vč. kování, komplet, dle popisu v PD</t>
  </si>
  <si>
    <t>Td04 : 1+2</t>
  </si>
  <si>
    <t>766-5</t>
  </si>
  <si>
    <t>Vnitřní dveře s lištami plné 900/1970mm vč. kování, komplet, dle popisu v PD</t>
  </si>
  <si>
    <t>Td05 : 1</t>
  </si>
  <si>
    <t>766-6</t>
  </si>
  <si>
    <t>Vnitřní dv. 2kř., 3/4 sklo, 500+900/2350mm - EW 30 DP3 - C vč. zárubně a kování, komplet, dle popisu v PD</t>
  </si>
  <si>
    <t>Td06 : 1</t>
  </si>
  <si>
    <t>766-7</t>
  </si>
  <si>
    <t>Kuchyňská linka, dodávka a montáž skříňky, dle popisu v PD</t>
  </si>
  <si>
    <t>Tk01 : 1</t>
  </si>
  <si>
    <t>767130061RAA</t>
  </si>
  <si>
    <t>Podhled miner. rastr, desky s rovnou hranou desky tl. 15 mm</t>
  </si>
  <si>
    <t>6,7</t>
  </si>
  <si>
    <t>771575109RT2</t>
  </si>
  <si>
    <t>Montáž podlah keram.,hladké, tmel tmel, (lepidlo), (spár. hmota)</t>
  </si>
  <si>
    <t>POL1_7</t>
  </si>
  <si>
    <t>137 : 0,85*1,75</t>
  </si>
  <si>
    <t>771578011R00</t>
  </si>
  <si>
    <t>Spára podlaha - stěna, silikonem</t>
  </si>
  <si>
    <t>137 : 0,85*2+1,75*2</t>
  </si>
  <si>
    <t>59764210R</t>
  </si>
  <si>
    <t>Dlažba   protiskl. - dodávka dle tech. specifikace</t>
  </si>
  <si>
    <t>SPCM</t>
  </si>
  <si>
    <t>Specifikace</t>
  </si>
  <si>
    <t>POL3_0</t>
  </si>
  <si>
    <t>998771203R00</t>
  </si>
  <si>
    <t>Přesun hmot pro podlahy z dlaždic, výšky do 24 m</t>
  </si>
  <si>
    <t>775540040RA0</t>
  </si>
  <si>
    <t>Podlaha lamelová, nášlap vinyl, vč. lepení</t>
  </si>
  <si>
    <t>RTS 19/ II</t>
  </si>
  <si>
    <t>133 : 17,48</t>
  </si>
  <si>
    <t>776511820R00</t>
  </si>
  <si>
    <t>Odstranění PVC a koberců lepených s podložkou</t>
  </si>
  <si>
    <t>776572100R01</t>
  </si>
  <si>
    <t>Lepení povlakových podlah z pásů textilních, vč. soklíku lepidlo, dle tech. specifikace</t>
  </si>
  <si>
    <t>69741000</t>
  </si>
  <si>
    <t>Koberec zátěžový vlastnosti, dle tech. specifikace</t>
  </si>
  <si>
    <t>POL3_</t>
  </si>
  <si>
    <t>bez prořezu : 143,33</t>
  </si>
  <si>
    <t>998776103R00</t>
  </si>
  <si>
    <t>Přesun hmot pro podlahy povlakové, výšky do 24 m</t>
  </si>
  <si>
    <t>781415015RT2</t>
  </si>
  <si>
    <t>Montáž obkladů stěn, porovin.,tmel, lepidlo , spár.hm.</t>
  </si>
  <si>
    <t>137 : 2,05*(0,85*2+1,75*2)-0,6*2</t>
  </si>
  <si>
    <t>133 : 0,8*2,4</t>
  </si>
  <si>
    <t>597813650R</t>
  </si>
  <si>
    <t>Obkládačka standard RAKO COLOR ONE</t>
  </si>
  <si>
    <t>597813724R</t>
  </si>
  <si>
    <t>Obkládačka 20x40 tmavě šedá mat dle PD</t>
  </si>
  <si>
    <t>133 : 2</t>
  </si>
  <si>
    <t>998781203R00</t>
  </si>
  <si>
    <t>Přesun hmot pro obklady keramické, výšky do 24 m</t>
  </si>
  <si>
    <t>783220010RAC</t>
  </si>
  <si>
    <t>Nátěr kovových doplňkových konstrukcí syntetický dvojnásobný krycí s 1x emailováním</t>
  </si>
  <si>
    <t>POL2_7</t>
  </si>
  <si>
    <t>Z01, Z02 : 1*3</t>
  </si>
  <si>
    <t>783950010RA0</t>
  </si>
  <si>
    <t>Oprava nátěrů kovových konstrukcí syntet. lakem</t>
  </si>
  <si>
    <t>1*12</t>
  </si>
  <si>
    <t>784402802R00</t>
  </si>
  <si>
    <t>Odstranění malby oškrábáním v místnosti H do 5 m</t>
  </si>
  <si>
    <t>Začátek provozního součtu</t>
  </si>
  <si>
    <t xml:space="preserve">  145,146,148,149 : 4,1*(5,5+3,1*2+2,1+0,55*2+0,7+0,9+5,35+5,45+3,2+3,2+2)</t>
  </si>
  <si>
    <t xml:space="preserve">  140,133,132 : 4,1*(5,5*6+2,4*2+3*2+4,5*2)-0,8*2*6</t>
  </si>
  <si>
    <t xml:space="preserve">  185,186 : 4,1*(4,15*2+5,1*2+5,1*2+3,45*2)-0,9*2</t>
  </si>
  <si>
    <t>Konec provozního součtu</t>
  </si>
  <si>
    <t>70% povrchů v kancelářích : 497,41*0,7</t>
  </si>
  <si>
    <t>129 : 4,1*(5,7+10,55+4,5+1,95+2,5+7,9+4,75)-0,8*2*6-0,9*2*3-0,6*2*2</t>
  </si>
  <si>
    <t>144 : 4,1*(2,7*2+1,95*2)-0,8*2</t>
  </si>
  <si>
    <t>134 : 1,2*(1,45*2+1,35*2+2,6*2+0,8*2+1,35*2+1*2)</t>
  </si>
  <si>
    <t>137 : 1,2*(2,45+0,75+1,9+1+0,75+0,8*2+1,75*4+1,2*2)</t>
  </si>
  <si>
    <t>stropy : 25,07+13,2+4,07+43,36+17,31+21,71+18,61</t>
  </si>
  <si>
    <t>784191101R00</t>
  </si>
  <si>
    <t>Penetrace podkladu univerzální</t>
  </si>
  <si>
    <t>145-146 : 4,1*2,75*2+0,55*(2*2+1)</t>
  </si>
  <si>
    <t>140,133,132 : 4,1*(5,5*6+2,4*2+3*2+4,5*2)-0,8*2*2</t>
  </si>
  <si>
    <t>784195112R00</t>
  </si>
  <si>
    <t>Malba tekutá  Standard, bílá, 2 x</t>
  </si>
  <si>
    <t>784011222RT2</t>
  </si>
  <si>
    <t>Zakrytí podlah včetně papírové lepenky</t>
  </si>
  <si>
    <t>41,1</t>
  </si>
  <si>
    <t>210-1</t>
  </si>
  <si>
    <t>Elektroinstalace</t>
  </si>
  <si>
    <t>210-2</t>
  </si>
  <si>
    <t>Odstranění stáv. elektrorozvodů, vč. likvidace</t>
  </si>
  <si>
    <t>soubor</t>
  </si>
  <si>
    <t>220-1</t>
  </si>
  <si>
    <t>SLP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</si>
  <si>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</si>
  <si>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</si>
  <si>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</si>
  <si>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</si>
  <si>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</si>
  <si>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</si>
  <si>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</si>
  <si>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</si>
  <si>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</si>
  <si>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</si>
  <si>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</si>
  <si>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</si>
  <si>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</si>
  <si>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</t>
  </si>
  <si>
    <t>VRN1</t>
  </si>
  <si>
    <t>Dokumentace skutečného provedení</t>
  </si>
  <si>
    <t>VRN0</t>
  </si>
  <si>
    <t>Ztížené výrobní podmínky</t>
  </si>
  <si>
    <t>Soubor</t>
  </si>
  <si>
    <t>VRN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</si>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</sst>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vertical="center" wrapText="1"/>
    </xf>
    <xf numFmtId="4" fontId="10" fillId="4" borderId="16" xfId="0" applyNumberFormat="1" applyFont="1" applyFill="1" applyBorder="1" applyAlignment="1">
      <alignment horizontal="center" vertical="center" wrapText="1" shrinkToFit="1"/>
    </xf>
    <xf numFmtId="4" fontId="7" fillId="4" borderId="16" xfId="0" applyNumberFormat="1" applyFont="1" applyFill="1" applyBorder="1" applyAlignment="1">
      <alignment horizontal="center" vertical="center" wrapText="1" shrinkToFit="1"/>
    </xf>
    <xf numFmtId="3" fontId="7" fillId="4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shrinkToFit="1"/>
    </xf>
    <xf numFmtId="3" fontId="0" fillId="2" borderId="16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 applyAlignment="1">
      <alignment wrapText="1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2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16" xfId="0" applyFont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4" borderId="17" xfId="0" applyFill="1" applyBorder="1"/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49" fontId="0" fillId="4" borderId="16" xfId="0" applyNumberFormat="1" applyFill="1" applyBorder="1"/>
    <xf numFmtId="0" fontId="0" fillId="4" borderId="16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7" xfId="0" applyFont="1" applyFill="1" applyBorder="1" applyAlignment="1">
      <alignment vertical="top"/>
    </xf>
    <xf numFmtId="49" fontId="8" fillId="2" borderId="8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vertical="top"/>
    </xf>
    <xf numFmtId="0" fontId="8" fillId="2" borderId="13" xfId="0" applyFont="1" applyFill="1" applyBorder="1" applyAlignment="1">
      <alignment horizontal="center" vertical="top" shrinkToFit="1"/>
    </xf>
    <xf numFmtId="164" fontId="8" fillId="2" borderId="13" xfId="0" applyNumberFormat="1" applyFont="1" applyFill="1" applyBorder="1" applyAlignment="1">
      <alignment vertical="top" shrinkToFit="1"/>
    </xf>
    <xf numFmtId="4" fontId="8" fillId="2" borderId="13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0" fontId="16" fillId="0" borderId="25" xfId="0" applyFont="1" applyBorder="1" applyAlignment="1">
      <alignment vertical="top"/>
    </xf>
    <xf numFmtId="49" fontId="16" fillId="0" borderId="26" xfId="0" applyNumberFormat="1" applyFont="1" applyBorder="1" applyAlignment="1">
      <alignment vertical="top"/>
    </xf>
    <xf numFmtId="0" fontId="16" fillId="0" borderId="26" xfId="0" applyFont="1" applyBorder="1" applyAlignment="1">
      <alignment horizontal="center" vertical="top" shrinkToFit="1"/>
    </xf>
    <xf numFmtId="164" fontId="16" fillId="0" borderId="26" xfId="0" applyNumberFormat="1" applyFont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16" fillId="0" borderId="27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/>
    </xf>
    <xf numFmtId="49" fontId="16" fillId="0" borderId="29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9" xfId="0" applyNumberFormat="1" applyFont="1" applyBorder="1" applyAlignment="1">
      <alignment vertical="top" shrinkToFit="1"/>
    </xf>
    <xf numFmtId="4" fontId="16" fillId="3" borderId="29" xfId="0" applyNumberFormat="1" applyFont="1" applyFill="1" applyBorder="1" applyAlignment="1" applyProtection="1">
      <alignment vertical="top" shrinkToFit="1"/>
      <protection locked="0"/>
    </xf>
    <xf numFmtId="4" fontId="16" fillId="0" borderId="29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31" xfId="0" applyNumberFormat="1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horizontal="left" vertical="top" wrapText="1"/>
    </xf>
    <xf numFmtId="49" fontId="16" fillId="0" borderId="26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29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2" borderId="17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4" fontId="0" fillId="2" borderId="31" xfId="0" applyNumberFormat="1" applyFill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4" fontId="13" fillId="0" borderId="31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31" xfId="0" applyNumberFormat="1" applyFont="1" applyBorder="1" applyAlignment="1">
      <alignment horizontal="right" vertical="center" indent="1"/>
    </xf>
    <xf numFmtId="4" fontId="8" fillId="0" borderId="8" xfId="0" applyNumberFormat="1" applyFont="1" applyBorder="1" applyAlignment="1">
      <alignment vertical="center" wrapText="1"/>
    </xf>
    <xf numFmtId="4" fontId="12" fillId="2" borderId="21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9" fontId="6" fillId="2" borderId="13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13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1" xfId="0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G19" sqref="G1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sheetProtection password="E93A" sheet="1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1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24</v>
      </c>
      <c r="C2" s="78"/>
      <c r="D2" s="79" t="s">
        <v>47</v>
      </c>
      <c r="E2" s="239" t="s">
        <v>48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2">
      <c r="A4" s="76">
        <v>316</v>
      </c>
      <c r="B4" s="82" t="s">
        <v>46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7"/>
      <c r="E11" s="247"/>
      <c r="F11" s="247"/>
      <c r="G11" s="247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46"/>
      <c r="E12" s="246"/>
      <c r="F12" s="246"/>
      <c r="G12" s="246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/>
      <c r="F15" s="245"/>
      <c r="G15" s="248"/>
      <c r="H15" s="248"/>
      <c r="I15" s="248" t="s">
        <v>31</v>
      </c>
      <c r="J15" s="24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14"/>
      <c r="G16" s="206"/>
      <c r="H16" s="214"/>
      <c r="I16" s="206">
        <f>SUMIF(F49:F70,A16,I49:I70)+SUMIF(F49:F70,"PSU",I49:I70)</f>
        <v>0</v>
      </c>
      <c r="J16" s="20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14"/>
      <c r="G17" s="206"/>
      <c r="H17" s="214"/>
      <c r="I17" s="206">
        <f>SUMIF(F49:F70,A17,I49:I70)</f>
        <v>0</v>
      </c>
      <c r="J17" s="20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14"/>
      <c r="G18" s="206"/>
      <c r="H18" s="214"/>
      <c r="I18" s="206">
        <f>SUMIF(F49:F70,A18,I49:I70)</f>
        <v>0</v>
      </c>
      <c r="J18" s="207"/>
    </row>
    <row r="19" spans="1:10" ht="23.25" customHeight="1" x14ac:dyDescent="0.2">
      <c r="A19" s="139" t="s">
        <v>97</v>
      </c>
      <c r="B19" s="38" t="s">
        <v>29</v>
      </c>
      <c r="C19" s="62"/>
      <c r="D19" s="63"/>
      <c r="E19" s="206"/>
      <c r="F19" s="214"/>
      <c r="G19" s="206"/>
      <c r="H19" s="214"/>
      <c r="I19" s="206">
        <f>SUMIF(F49:F70,A19,I49:I70)</f>
        <v>0</v>
      </c>
      <c r="J19" s="207"/>
    </row>
    <row r="20" spans="1:10" ht="23.25" customHeight="1" x14ac:dyDescent="0.2">
      <c r="A20" s="139" t="s">
        <v>98</v>
      </c>
      <c r="B20" s="38" t="s">
        <v>30</v>
      </c>
      <c r="C20" s="62"/>
      <c r="D20" s="63"/>
      <c r="E20" s="206"/>
      <c r="F20" s="214"/>
      <c r="G20" s="206"/>
      <c r="H20" s="214"/>
      <c r="I20" s="206">
        <f>SUMIF(F49:F70,A20,I49:I70)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8">
        <f>A27</f>
        <v>0</v>
      </c>
      <c r="H29" s="218"/>
      <c r="I29" s="218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213" t="s">
        <v>2</v>
      </c>
      <c r="E35" s="21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200"/>
      <c r="D39" s="200"/>
      <c r="E39" s="200"/>
      <c r="F39" s="100">
        <f>'1 1 Pol'!AE214</f>
        <v>0</v>
      </c>
      <c r="G39" s="101">
        <f>'1 1 Pol'!AF214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217" t="s">
        <v>44</v>
      </c>
      <c r="D40" s="217"/>
      <c r="E40" s="217"/>
      <c r="F40" s="105">
        <f>'1 1 Pol'!AE214</f>
        <v>0</v>
      </c>
      <c r="G40" s="106">
        <f>'1 1 Pol'!AF214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00" t="s">
        <v>44</v>
      </c>
      <c r="D41" s="200"/>
      <c r="E41" s="200"/>
      <c r="F41" s="109">
        <f>'1 1 Pol'!AE214</f>
        <v>0</v>
      </c>
      <c r="G41" s="102">
        <f>'1 1 Pol'!AF214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01" t="s">
        <v>50</v>
      </c>
      <c r="C42" s="202"/>
      <c r="D42" s="202"/>
      <c r="E42" s="20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54</v>
      </c>
      <c r="C49" s="198" t="s">
        <v>55</v>
      </c>
      <c r="D49" s="199"/>
      <c r="E49" s="199"/>
      <c r="F49" s="135" t="s">
        <v>26</v>
      </c>
      <c r="G49" s="136"/>
      <c r="H49" s="136"/>
      <c r="I49" s="136">
        <f>'1 1 Pol'!G8</f>
        <v>0</v>
      </c>
      <c r="J49" s="133" t="str">
        <f>IF(I71=0,"",I49/I71*100)</f>
        <v/>
      </c>
    </row>
    <row r="50" spans="1:10" ht="36.75" customHeight="1" x14ac:dyDescent="0.2">
      <c r="A50" s="124"/>
      <c r="B50" s="129" t="s">
        <v>56</v>
      </c>
      <c r="C50" s="198" t="s">
        <v>57</v>
      </c>
      <c r="D50" s="199"/>
      <c r="E50" s="199"/>
      <c r="F50" s="135" t="s">
        <v>26</v>
      </c>
      <c r="G50" s="136"/>
      <c r="H50" s="136"/>
      <c r="I50" s="136">
        <f>'1 1 Pol'!G23</f>
        <v>0</v>
      </c>
      <c r="J50" s="133" t="str">
        <f>IF(I71=0,"",I50/I71*100)</f>
        <v/>
      </c>
    </row>
    <row r="51" spans="1:10" ht="36.75" customHeight="1" x14ac:dyDescent="0.2">
      <c r="A51" s="124"/>
      <c r="B51" s="129" t="s">
        <v>58</v>
      </c>
      <c r="C51" s="198" t="s">
        <v>59</v>
      </c>
      <c r="D51" s="199"/>
      <c r="E51" s="199"/>
      <c r="F51" s="135" t="s">
        <v>26</v>
      </c>
      <c r="G51" s="136"/>
      <c r="H51" s="136"/>
      <c r="I51" s="136">
        <f>'1 1 Pol'!G43</f>
        <v>0</v>
      </c>
      <c r="J51" s="133" t="str">
        <f>IF(I71=0,"",I51/I71*100)</f>
        <v/>
      </c>
    </row>
    <row r="52" spans="1:10" ht="36.75" customHeight="1" x14ac:dyDescent="0.2">
      <c r="A52" s="124"/>
      <c r="B52" s="129" t="s">
        <v>60</v>
      </c>
      <c r="C52" s="198" t="s">
        <v>61</v>
      </c>
      <c r="D52" s="199"/>
      <c r="E52" s="199"/>
      <c r="F52" s="135" t="s">
        <v>26</v>
      </c>
      <c r="G52" s="136"/>
      <c r="H52" s="136"/>
      <c r="I52" s="136">
        <f>'1 1 Pol'!G65</f>
        <v>0</v>
      </c>
      <c r="J52" s="133" t="str">
        <f>IF(I71=0,"",I52/I71*100)</f>
        <v/>
      </c>
    </row>
    <row r="53" spans="1:10" ht="36.75" customHeight="1" x14ac:dyDescent="0.2">
      <c r="A53" s="124"/>
      <c r="B53" s="129" t="s">
        <v>62</v>
      </c>
      <c r="C53" s="198" t="s">
        <v>63</v>
      </c>
      <c r="D53" s="199"/>
      <c r="E53" s="199"/>
      <c r="F53" s="135" t="s">
        <v>26</v>
      </c>
      <c r="G53" s="136"/>
      <c r="H53" s="136"/>
      <c r="I53" s="136">
        <f>'1 1 Pol'!G70</f>
        <v>0</v>
      </c>
      <c r="J53" s="133" t="str">
        <f>IF(I71=0,"",I53/I71*100)</f>
        <v/>
      </c>
    </row>
    <row r="54" spans="1:10" ht="36.75" customHeight="1" x14ac:dyDescent="0.2">
      <c r="A54" s="124"/>
      <c r="B54" s="129" t="s">
        <v>64</v>
      </c>
      <c r="C54" s="198" t="s">
        <v>65</v>
      </c>
      <c r="D54" s="199"/>
      <c r="E54" s="199"/>
      <c r="F54" s="135" t="s">
        <v>26</v>
      </c>
      <c r="G54" s="136"/>
      <c r="H54" s="136"/>
      <c r="I54" s="136">
        <f>'1 1 Pol'!G73</f>
        <v>0</v>
      </c>
      <c r="J54" s="133" t="str">
        <f>IF(I71=0,"",I54/I71*100)</f>
        <v/>
      </c>
    </row>
    <row r="55" spans="1:10" ht="36.75" customHeight="1" x14ac:dyDescent="0.2">
      <c r="A55" s="124"/>
      <c r="B55" s="129" t="s">
        <v>66</v>
      </c>
      <c r="C55" s="198" t="s">
        <v>67</v>
      </c>
      <c r="D55" s="199"/>
      <c r="E55" s="199"/>
      <c r="F55" s="135" t="s">
        <v>26</v>
      </c>
      <c r="G55" s="136"/>
      <c r="H55" s="136"/>
      <c r="I55" s="136">
        <f>'1 1 Pol'!G96</f>
        <v>0</v>
      </c>
      <c r="J55" s="133" t="str">
        <f>IF(I71=0,"",I55/I71*100)</f>
        <v/>
      </c>
    </row>
    <row r="56" spans="1:10" ht="36.75" customHeight="1" x14ac:dyDescent="0.2">
      <c r="A56" s="124"/>
      <c r="B56" s="129" t="s">
        <v>68</v>
      </c>
      <c r="C56" s="198" t="s">
        <v>69</v>
      </c>
      <c r="D56" s="199"/>
      <c r="E56" s="199"/>
      <c r="F56" s="135" t="s">
        <v>26</v>
      </c>
      <c r="G56" s="136"/>
      <c r="H56" s="136"/>
      <c r="I56" s="136">
        <f>'1 1 Pol'!G105</f>
        <v>0</v>
      </c>
      <c r="J56" s="133" t="str">
        <f>IF(I71=0,"",I56/I71*100)</f>
        <v/>
      </c>
    </row>
    <row r="57" spans="1:10" ht="36.75" customHeight="1" x14ac:dyDescent="0.2">
      <c r="A57" s="124"/>
      <c r="B57" s="129" t="s">
        <v>70</v>
      </c>
      <c r="C57" s="198" t="s">
        <v>71</v>
      </c>
      <c r="D57" s="199"/>
      <c r="E57" s="199"/>
      <c r="F57" s="135" t="s">
        <v>27</v>
      </c>
      <c r="G57" s="136"/>
      <c r="H57" s="136"/>
      <c r="I57" s="136">
        <f>'1 1 Pol'!G107</f>
        <v>0</v>
      </c>
      <c r="J57" s="133" t="str">
        <f>IF(I71=0,"",I57/I71*100)</f>
        <v/>
      </c>
    </row>
    <row r="58" spans="1:10" ht="36.75" customHeight="1" x14ac:dyDescent="0.2">
      <c r="A58" s="124"/>
      <c r="B58" s="129" t="s">
        <v>72</v>
      </c>
      <c r="C58" s="198" t="s">
        <v>73</v>
      </c>
      <c r="D58" s="199"/>
      <c r="E58" s="199"/>
      <c r="F58" s="135" t="s">
        <v>27</v>
      </c>
      <c r="G58" s="136"/>
      <c r="H58" s="136"/>
      <c r="I58" s="136">
        <f>'1 1 Pol'!G109</f>
        <v>0</v>
      </c>
      <c r="J58" s="133" t="str">
        <f>IF(I71=0,"",I58/I71*100)</f>
        <v/>
      </c>
    </row>
    <row r="59" spans="1:10" ht="36.75" customHeight="1" x14ac:dyDescent="0.2">
      <c r="A59" s="124"/>
      <c r="B59" s="129" t="s">
        <v>74</v>
      </c>
      <c r="C59" s="198" t="s">
        <v>75</v>
      </c>
      <c r="D59" s="199"/>
      <c r="E59" s="199"/>
      <c r="F59" s="135" t="s">
        <v>27</v>
      </c>
      <c r="G59" s="136"/>
      <c r="H59" s="136"/>
      <c r="I59" s="136">
        <f>'1 1 Pol'!G111</f>
        <v>0</v>
      </c>
      <c r="J59" s="133" t="str">
        <f>IF(I71=0,"",I59/I71*100)</f>
        <v/>
      </c>
    </row>
    <row r="60" spans="1:10" ht="36.75" customHeight="1" x14ac:dyDescent="0.2">
      <c r="A60" s="124"/>
      <c r="B60" s="129" t="s">
        <v>76</v>
      </c>
      <c r="C60" s="198" t="s">
        <v>77</v>
      </c>
      <c r="D60" s="199"/>
      <c r="E60" s="199"/>
      <c r="F60" s="135" t="s">
        <v>27</v>
      </c>
      <c r="G60" s="136"/>
      <c r="H60" s="136"/>
      <c r="I60" s="136">
        <f>'1 1 Pol'!G126</f>
        <v>0</v>
      </c>
      <c r="J60" s="133" t="str">
        <f>IF(I71=0,"",I60/I71*100)</f>
        <v/>
      </c>
    </row>
    <row r="61" spans="1:10" ht="36.75" customHeight="1" x14ac:dyDescent="0.2">
      <c r="A61" s="124"/>
      <c r="B61" s="129" t="s">
        <v>78</v>
      </c>
      <c r="C61" s="198" t="s">
        <v>79</v>
      </c>
      <c r="D61" s="199"/>
      <c r="E61" s="199"/>
      <c r="F61" s="135" t="s">
        <v>27</v>
      </c>
      <c r="G61" s="136"/>
      <c r="H61" s="136"/>
      <c r="I61" s="136">
        <f>'1 1 Pol'!G129</f>
        <v>0</v>
      </c>
      <c r="J61" s="133" t="str">
        <f>IF(I71=0,"",I61/I71*100)</f>
        <v/>
      </c>
    </row>
    <row r="62" spans="1:10" ht="36.75" customHeight="1" x14ac:dyDescent="0.2">
      <c r="A62" s="124"/>
      <c r="B62" s="129" t="s">
        <v>80</v>
      </c>
      <c r="C62" s="198" t="s">
        <v>81</v>
      </c>
      <c r="D62" s="199"/>
      <c r="E62" s="199"/>
      <c r="F62" s="135" t="s">
        <v>27</v>
      </c>
      <c r="G62" s="136"/>
      <c r="H62" s="136"/>
      <c r="I62" s="136">
        <f>'1 1 Pol'!G136</f>
        <v>0</v>
      </c>
      <c r="J62" s="133" t="str">
        <f>IF(I71=0,"",I62/I71*100)</f>
        <v/>
      </c>
    </row>
    <row r="63" spans="1:10" ht="36.75" customHeight="1" x14ac:dyDescent="0.2">
      <c r="A63" s="124"/>
      <c r="B63" s="129" t="s">
        <v>82</v>
      </c>
      <c r="C63" s="198" t="s">
        <v>83</v>
      </c>
      <c r="D63" s="199"/>
      <c r="E63" s="199"/>
      <c r="F63" s="135" t="s">
        <v>27</v>
      </c>
      <c r="G63" s="136"/>
      <c r="H63" s="136"/>
      <c r="I63" s="136">
        <f>'1 1 Pol'!G139</f>
        <v>0</v>
      </c>
      <c r="J63" s="133" t="str">
        <f>IF(I71=0,"",I63/I71*100)</f>
        <v/>
      </c>
    </row>
    <row r="64" spans="1:10" ht="36.75" customHeight="1" x14ac:dyDescent="0.2">
      <c r="A64" s="124"/>
      <c r="B64" s="129" t="s">
        <v>84</v>
      </c>
      <c r="C64" s="198" t="s">
        <v>85</v>
      </c>
      <c r="D64" s="199"/>
      <c r="E64" s="199"/>
      <c r="F64" s="135" t="s">
        <v>27</v>
      </c>
      <c r="G64" s="136"/>
      <c r="H64" s="136"/>
      <c r="I64" s="136">
        <f>'1 1 Pol'!G149</f>
        <v>0</v>
      </c>
      <c r="J64" s="133" t="str">
        <f>IF(I71=0,"",I64/I71*100)</f>
        <v/>
      </c>
    </row>
    <row r="65" spans="1:10" ht="36.75" customHeight="1" x14ac:dyDescent="0.2">
      <c r="A65" s="124"/>
      <c r="B65" s="129" t="s">
        <v>86</v>
      </c>
      <c r="C65" s="198" t="s">
        <v>87</v>
      </c>
      <c r="D65" s="199"/>
      <c r="E65" s="199"/>
      <c r="F65" s="135" t="s">
        <v>27</v>
      </c>
      <c r="G65" s="136"/>
      <c r="H65" s="136"/>
      <c r="I65" s="136">
        <f>'1 1 Pol'!G157</f>
        <v>0</v>
      </c>
      <c r="J65" s="133" t="str">
        <f>IF(I71=0,"",I65/I71*100)</f>
        <v/>
      </c>
    </row>
    <row r="66" spans="1:10" ht="36.75" customHeight="1" x14ac:dyDescent="0.2">
      <c r="A66" s="124"/>
      <c r="B66" s="129" t="s">
        <v>88</v>
      </c>
      <c r="C66" s="198" t="s">
        <v>89</v>
      </c>
      <c r="D66" s="199"/>
      <c r="E66" s="199"/>
      <c r="F66" s="135" t="s">
        <v>27</v>
      </c>
      <c r="G66" s="136"/>
      <c r="H66" s="136"/>
      <c r="I66" s="136">
        <f>'1 1 Pol'!G162</f>
        <v>0</v>
      </c>
      <c r="J66" s="133" t="str">
        <f>IF(I71=0,"",I66/I71*100)</f>
        <v/>
      </c>
    </row>
    <row r="67" spans="1:10" ht="36.75" customHeight="1" x14ac:dyDescent="0.2">
      <c r="A67" s="124"/>
      <c r="B67" s="129" t="s">
        <v>90</v>
      </c>
      <c r="C67" s="198" t="s">
        <v>91</v>
      </c>
      <c r="D67" s="199"/>
      <c r="E67" s="199"/>
      <c r="F67" s="135" t="s">
        <v>28</v>
      </c>
      <c r="G67" s="136"/>
      <c r="H67" s="136"/>
      <c r="I67" s="136">
        <f>'1 1 Pol'!G198</f>
        <v>0</v>
      </c>
      <c r="J67" s="133" t="str">
        <f>IF(I71=0,"",I67/I71*100)</f>
        <v/>
      </c>
    </row>
    <row r="68" spans="1:10" ht="36.75" customHeight="1" x14ac:dyDescent="0.2">
      <c r="A68" s="124"/>
      <c r="B68" s="129" t="s">
        <v>92</v>
      </c>
      <c r="C68" s="198" t="s">
        <v>93</v>
      </c>
      <c r="D68" s="199"/>
      <c r="E68" s="199"/>
      <c r="F68" s="135" t="s">
        <v>28</v>
      </c>
      <c r="G68" s="136"/>
      <c r="H68" s="136"/>
      <c r="I68" s="136">
        <f>'1 1 Pol'!G201</f>
        <v>0</v>
      </c>
      <c r="J68" s="133" t="str">
        <f>IF(I71=0,"",I68/I71*100)</f>
        <v/>
      </c>
    </row>
    <row r="69" spans="1:10" ht="36.75" customHeight="1" x14ac:dyDescent="0.2">
      <c r="A69" s="124"/>
      <c r="B69" s="129" t="s">
        <v>94</v>
      </c>
      <c r="C69" s="198" t="s">
        <v>95</v>
      </c>
      <c r="D69" s="199"/>
      <c r="E69" s="199"/>
      <c r="F69" s="135" t="s">
        <v>96</v>
      </c>
      <c r="G69" s="136"/>
      <c r="H69" s="136"/>
      <c r="I69" s="136">
        <f>'1 1 Pol'!G203</f>
        <v>0</v>
      </c>
      <c r="J69" s="133" t="str">
        <f>IF(I71=0,"",I69/I71*100)</f>
        <v/>
      </c>
    </row>
    <row r="70" spans="1:10" ht="36.75" customHeight="1" x14ac:dyDescent="0.2">
      <c r="A70" s="124"/>
      <c r="B70" s="129" t="s">
        <v>97</v>
      </c>
      <c r="C70" s="198" t="s">
        <v>29</v>
      </c>
      <c r="D70" s="199"/>
      <c r="E70" s="199"/>
      <c r="F70" s="135" t="s">
        <v>97</v>
      </c>
      <c r="G70" s="136"/>
      <c r="H70" s="136"/>
      <c r="I70" s="136">
        <f>'1 1 Pol'!G210</f>
        <v>0</v>
      </c>
      <c r="J70" s="133" t="str">
        <f>IF(I71=0,"",I70/I71*100)</f>
        <v/>
      </c>
    </row>
    <row r="71" spans="1:10" ht="25.5" customHeight="1" x14ac:dyDescent="0.2">
      <c r="A71" s="125"/>
      <c r="B71" s="130" t="s">
        <v>1</v>
      </c>
      <c r="C71" s="131"/>
      <c r="D71" s="132"/>
      <c r="E71" s="132"/>
      <c r="F71" s="137"/>
      <c r="G71" s="138"/>
      <c r="H71" s="138"/>
      <c r="I71" s="138">
        <f>SUM(I49:I70)</f>
        <v>0</v>
      </c>
      <c r="J71" s="134">
        <f>SUM(J49:J70)</f>
        <v>0</v>
      </c>
    </row>
    <row r="72" spans="1:10" x14ac:dyDescent="0.2">
      <c r="F72" s="87"/>
      <c r="G72" s="87"/>
      <c r="H72" s="87"/>
      <c r="I72" s="87"/>
      <c r="J72" s="88"/>
    </row>
    <row r="73" spans="1:10" x14ac:dyDescent="0.2">
      <c r="F73" s="87"/>
      <c r="G73" s="87"/>
      <c r="H73" s="87"/>
      <c r="I73" s="87"/>
      <c r="J73" s="88"/>
    </row>
    <row r="74" spans="1:10" x14ac:dyDescent="0.2">
      <c r="F74" s="87"/>
      <c r="G74" s="87"/>
      <c r="H74" s="87"/>
      <c r="I74" s="87"/>
      <c r="J74" s="88"/>
    </row>
  </sheetData>
  <sheetProtection password="E93A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G23:I23"/>
    <mergeCell ref="E19:F19"/>
    <mergeCell ref="E20:F20"/>
    <mergeCell ref="I20:J20"/>
    <mergeCell ref="I21:J21"/>
    <mergeCell ref="E4:J4"/>
    <mergeCell ref="G16:H16"/>
    <mergeCell ref="G17:H17"/>
    <mergeCell ref="E16:F16"/>
    <mergeCell ref="E13:G13"/>
    <mergeCell ref="D5:G5"/>
    <mergeCell ref="D6:G6"/>
    <mergeCell ref="E7:G7"/>
    <mergeCell ref="C41:E41"/>
    <mergeCell ref="B42:E42"/>
    <mergeCell ref="G25:I25"/>
    <mergeCell ref="I19:J19"/>
    <mergeCell ref="G28:I28"/>
    <mergeCell ref="D34:E34"/>
    <mergeCell ref="G34:I34"/>
    <mergeCell ref="D35:E35"/>
    <mergeCell ref="G19:H19"/>
    <mergeCell ref="G20:H20"/>
    <mergeCell ref="G21:H21"/>
    <mergeCell ref="C39:E39"/>
    <mergeCell ref="C40:E40"/>
    <mergeCell ref="G29:I29"/>
    <mergeCell ref="E21:F21"/>
    <mergeCell ref="G24:I24"/>
    <mergeCell ref="C53:E53"/>
    <mergeCell ref="C54:E54"/>
    <mergeCell ref="C55:E55"/>
    <mergeCell ref="C56:E56"/>
    <mergeCell ref="C49:E49"/>
    <mergeCell ref="C50:E50"/>
    <mergeCell ref="C51:E51"/>
    <mergeCell ref="C52:E52"/>
    <mergeCell ref="C61:E61"/>
    <mergeCell ref="C62:E62"/>
    <mergeCell ref="C63:E63"/>
    <mergeCell ref="C64:E64"/>
    <mergeCell ref="C57:E57"/>
    <mergeCell ref="C58:E58"/>
    <mergeCell ref="C59:E59"/>
    <mergeCell ref="C60:E60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password="E93A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99</v>
      </c>
    </row>
    <row r="2" spans="1:60" ht="24.95" customHeight="1" x14ac:dyDescent="0.2">
      <c r="A2" s="140" t="s">
        <v>8</v>
      </c>
      <c r="B2" s="49" t="s">
        <v>47</v>
      </c>
      <c r="C2" s="267" t="s">
        <v>48</v>
      </c>
      <c r="D2" s="268"/>
      <c r="E2" s="268"/>
      <c r="F2" s="268"/>
      <c r="G2" s="269"/>
      <c r="AG2" t="s">
        <v>100</v>
      </c>
    </row>
    <row r="3" spans="1:60" ht="24.95" customHeight="1" x14ac:dyDescent="0.2">
      <c r="A3" s="140" t="s">
        <v>9</v>
      </c>
      <c r="B3" s="49" t="s">
        <v>43</v>
      </c>
      <c r="C3" s="267" t="s">
        <v>44</v>
      </c>
      <c r="D3" s="268"/>
      <c r="E3" s="268"/>
      <c r="F3" s="268"/>
      <c r="G3" s="269"/>
      <c r="AC3" s="122" t="s">
        <v>100</v>
      </c>
      <c r="AG3" t="s">
        <v>101</v>
      </c>
    </row>
    <row r="4" spans="1:60" ht="24.95" customHeight="1" x14ac:dyDescent="0.2">
      <c r="A4" s="141" t="s">
        <v>10</v>
      </c>
      <c r="B4" s="142" t="s">
        <v>43</v>
      </c>
      <c r="C4" s="270" t="s">
        <v>44</v>
      </c>
      <c r="D4" s="271"/>
      <c r="E4" s="271"/>
      <c r="F4" s="271"/>
      <c r="G4" s="272"/>
      <c r="AG4" t="s">
        <v>102</v>
      </c>
    </row>
    <row r="5" spans="1:60" x14ac:dyDescent="0.2">
      <c r="D5" s="10"/>
    </row>
    <row r="6" spans="1:60" ht="38.25" x14ac:dyDescent="0.2">
      <c r="A6" s="144" t="s">
        <v>103</v>
      </c>
      <c r="B6" s="146" t="s">
        <v>104</v>
      </c>
      <c r="C6" s="146" t="s">
        <v>105</v>
      </c>
      <c r="D6" s="145" t="s">
        <v>106</v>
      </c>
      <c r="E6" s="144" t="s">
        <v>107</v>
      </c>
      <c r="F6" s="143" t="s">
        <v>108</v>
      </c>
      <c r="G6" s="144" t="s">
        <v>31</v>
      </c>
      <c r="H6" s="147" t="s">
        <v>32</v>
      </c>
      <c r="I6" s="147" t="s">
        <v>109</v>
      </c>
      <c r="J6" s="147" t="s">
        <v>33</v>
      </c>
      <c r="K6" s="147" t="s">
        <v>110</v>
      </c>
      <c r="L6" s="147" t="s">
        <v>111</v>
      </c>
      <c r="M6" s="147" t="s">
        <v>112</v>
      </c>
      <c r="N6" s="147" t="s">
        <v>113</v>
      </c>
      <c r="O6" s="147" t="s">
        <v>114</v>
      </c>
      <c r="P6" s="147" t="s">
        <v>115</v>
      </c>
      <c r="Q6" s="147" t="s">
        <v>116</v>
      </c>
      <c r="R6" s="147" t="s">
        <v>117</v>
      </c>
      <c r="S6" s="147" t="s">
        <v>118</v>
      </c>
      <c r="T6" s="147" t="s">
        <v>119</v>
      </c>
      <c r="U6" s="147" t="s">
        <v>120</v>
      </c>
      <c r="V6" s="147" t="s">
        <v>121</v>
      </c>
      <c r="W6" s="147" t="s">
        <v>122</v>
      </c>
      <c r="X6" s="147" t="s">
        <v>123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124</v>
      </c>
      <c r="B8" s="166" t="s">
        <v>54</v>
      </c>
      <c r="C8" s="187" t="s">
        <v>55</v>
      </c>
      <c r="D8" s="167"/>
      <c r="E8" s="168"/>
      <c r="F8" s="169"/>
      <c r="G8" s="169">
        <f>SUMIF(AG9:AG22,"&lt;&gt;NOR",G9:G22)</f>
        <v>0</v>
      </c>
      <c r="H8" s="169"/>
      <c r="I8" s="169">
        <f>SUM(I9:I22)</f>
        <v>0</v>
      </c>
      <c r="J8" s="169"/>
      <c r="K8" s="169">
        <f>SUM(K9:K22)</f>
        <v>0</v>
      </c>
      <c r="L8" s="169"/>
      <c r="M8" s="169">
        <f>SUM(M9:M22)</f>
        <v>0</v>
      </c>
      <c r="N8" s="169"/>
      <c r="O8" s="169">
        <f>SUM(O9:O22)</f>
        <v>2.02</v>
      </c>
      <c r="P8" s="169"/>
      <c r="Q8" s="169">
        <f>SUM(Q9:Q22)</f>
        <v>0</v>
      </c>
      <c r="R8" s="169"/>
      <c r="S8" s="169"/>
      <c r="T8" s="170"/>
      <c r="U8" s="164"/>
      <c r="V8" s="164">
        <f>SUM(V9:V22)</f>
        <v>31.219999999999995</v>
      </c>
      <c r="W8" s="164"/>
      <c r="X8" s="164"/>
      <c r="AG8" t="s">
        <v>125</v>
      </c>
    </row>
    <row r="9" spans="1:60" ht="22.5" outlineLevel="1" x14ac:dyDescent="0.2">
      <c r="A9" s="171">
        <v>1</v>
      </c>
      <c r="B9" s="172" t="s">
        <v>126</v>
      </c>
      <c r="C9" s="188" t="s">
        <v>127</v>
      </c>
      <c r="D9" s="173" t="s">
        <v>128</v>
      </c>
      <c r="E9" s="174">
        <v>0.13439999999999999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1.6823999999999999</v>
      </c>
      <c r="O9" s="176">
        <f>ROUND(E9*N9,2)</f>
        <v>0.23</v>
      </c>
      <c r="P9" s="176">
        <v>0</v>
      </c>
      <c r="Q9" s="176">
        <f>ROUND(E9*P9,2)</f>
        <v>0</v>
      </c>
      <c r="R9" s="176"/>
      <c r="S9" s="176" t="s">
        <v>129</v>
      </c>
      <c r="T9" s="177" t="s">
        <v>129</v>
      </c>
      <c r="U9" s="158">
        <v>6.8680000000000003</v>
      </c>
      <c r="V9" s="158">
        <f>ROUND(E9*U9,2)</f>
        <v>0.92</v>
      </c>
      <c r="W9" s="158"/>
      <c r="X9" s="158" t="s">
        <v>130</v>
      </c>
      <c r="Y9" s="148"/>
      <c r="Z9" s="148"/>
      <c r="AA9" s="148"/>
      <c r="AB9" s="148"/>
      <c r="AC9" s="148"/>
      <c r="AD9" s="148"/>
      <c r="AE9" s="148"/>
      <c r="AF9" s="148"/>
      <c r="AG9" s="148" t="s">
        <v>131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9" t="s">
        <v>132</v>
      </c>
      <c r="D10" s="160"/>
      <c r="E10" s="161">
        <v>0.13439999999999999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133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1">
        <v>2</v>
      </c>
      <c r="B11" s="172" t="s">
        <v>134</v>
      </c>
      <c r="C11" s="188" t="s">
        <v>135</v>
      </c>
      <c r="D11" s="173" t="s">
        <v>136</v>
      </c>
      <c r="E11" s="174">
        <v>4.9059999999999999E-2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1.0900000000000001</v>
      </c>
      <c r="O11" s="176">
        <f>ROUND(E11*N11,2)</f>
        <v>0.05</v>
      </c>
      <c r="P11" s="176">
        <v>0</v>
      </c>
      <c r="Q11" s="176">
        <f>ROUND(E11*P11,2)</f>
        <v>0</v>
      </c>
      <c r="R11" s="176"/>
      <c r="S11" s="176" t="s">
        <v>129</v>
      </c>
      <c r="T11" s="177" t="s">
        <v>129</v>
      </c>
      <c r="U11" s="158">
        <v>20.6</v>
      </c>
      <c r="V11" s="158">
        <f>ROUND(E11*U11,2)</f>
        <v>1.01</v>
      </c>
      <c r="W11" s="158"/>
      <c r="X11" s="158" t="s">
        <v>130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131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9" t="s">
        <v>137</v>
      </c>
      <c r="D12" s="160"/>
      <c r="E12" s="161">
        <v>4.9059999999999999E-2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133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1">
        <v>3</v>
      </c>
      <c r="B13" s="172" t="s">
        <v>138</v>
      </c>
      <c r="C13" s="188" t="s">
        <v>139</v>
      </c>
      <c r="D13" s="173" t="s">
        <v>140</v>
      </c>
      <c r="E13" s="174">
        <v>4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3.7670000000000002E-2</v>
      </c>
      <c r="O13" s="176">
        <f>ROUND(E13*N13,2)</f>
        <v>0.15</v>
      </c>
      <c r="P13" s="176">
        <v>0</v>
      </c>
      <c r="Q13" s="176">
        <f>ROUND(E13*P13,2)</f>
        <v>0</v>
      </c>
      <c r="R13" s="176"/>
      <c r="S13" s="176" t="s">
        <v>129</v>
      </c>
      <c r="T13" s="177" t="s">
        <v>129</v>
      </c>
      <c r="U13" s="158">
        <v>0.41</v>
      </c>
      <c r="V13" s="158">
        <f>ROUND(E13*U13,2)</f>
        <v>1.64</v>
      </c>
      <c r="W13" s="158"/>
      <c r="X13" s="158" t="s">
        <v>130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131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9" t="s">
        <v>141</v>
      </c>
      <c r="D14" s="160"/>
      <c r="E14" s="161">
        <v>4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133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1">
        <v>4</v>
      </c>
      <c r="B15" s="172" t="s">
        <v>142</v>
      </c>
      <c r="C15" s="188" t="s">
        <v>143</v>
      </c>
      <c r="D15" s="173" t="s">
        <v>140</v>
      </c>
      <c r="E15" s="174">
        <v>3.2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0.23874999999999999</v>
      </c>
      <c r="O15" s="176">
        <f>ROUND(E15*N15,2)</f>
        <v>0.76</v>
      </c>
      <c r="P15" s="176">
        <v>0</v>
      </c>
      <c r="Q15" s="176">
        <f>ROUND(E15*P15,2)</f>
        <v>0</v>
      </c>
      <c r="R15" s="176"/>
      <c r="S15" s="176" t="s">
        <v>129</v>
      </c>
      <c r="T15" s="177" t="s">
        <v>129</v>
      </c>
      <c r="U15" s="158">
        <v>0.81100000000000005</v>
      </c>
      <c r="V15" s="158">
        <f>ROUND(E15*U15,2)</f>
        <v>2.6</v>
      </c>
      <c r="W15" s="158"/>
      <c r="X15" s="158" t="s">
        <v>130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131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9" t="s">
        <v>144</v>
      </c>
      <c r="D16" s="160"/>
      <c r="E16" s="161">
        <v>3.2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71">
        <v>5</v>
      </c>
      <c r="B17" s="172" t="s">
        <v>145</v>
      </c>
      <c r="C17" s="188" t="s">
        <v>146</v>
      </c>
      <c r="D17" s="173" t="s">
        <v>140</v>
      </c>
      <c r="E17" s="174">
        <v>11.275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5.083E-2</v>
      </c>
      <c r="O17" s="176">
        <f>ROUND(E17*N17,2)</f>
        <v>0.56999999999999995</v>
      </c>
      <c r="P17" s="176">
        <v>0</v>
      </c>
      <c r="Q17" s="176">
        <f>ROUND(E17*P17,2)</f>
        <v>0</v>
      </c>
      <c r="R17" s="176"/>
      <c r="S17" s="176" t="s">
        <v>129</v>
      </c>
      <c r="T17" s="177" t="s">
        <v>129</v>
      </c>
      <c r="U17" s="158">
        <v>2.0609999999999999</v>
      </c>
      <c r="V17" s="158">
        <f>ROUND(E17*U17,2)</f>
        <v>23.24</v>
      </c>
      <c r="W17" s="158"/>
      <c r="X17" s="158" t="s">
        <v>130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147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9" t="s">
        <v>148</v>
      </c>
      <c r="D18" s="160"/>
      <c r="E18" s="161">
        <v>11.275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1">
        <v>6</v>
      </c>
      <c r="B19" s="172" t="s">
        <v>149</v>
      </c>
      <c r="C19" s="188" t="s">
        <v>150</v>
      </c>
      <c r="D19" s="173" t="s">
        <v>140</v>
      </c>
      <c r="E19" s="174">
        <v>0.33600000000000002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0.15679999999999999</v>
      </c>
      <c r="O19" s="176">
        <f>ROUND(E19*N19,2)</f>
        <v>0.05</v>
      </c>
      <c r="P19" s="176">
        <v>0</v>
      </c>
      <c r="Q19" s="176">
        <f>ROUND(E19*P19,2)</f>
        <v>0</v>
      </c>
      <c r="R19" s="176"/>
      <c r="S19" s="176" t="s">
        <v>129</v>
      </c>
      <c r="T19" s="177" t="s">
        <v>129</v>
      </c>
      <c r="U19" s="158">
        <v>1.2225999999999999</v>
      </c>
      <c r="V19" s="158">
        <f>ROUND(E19*U19,2)</f>
        <v>0.41</v>
      </c>
      <c r="W19" s="158"/>
      <c r="X19" s="158" t="s">
        <v>130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131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9" t="s">
        <v>151</v>
      </c>
      <c r="D20" s="160"/>
      <c r="E20" s="161">
        <v>0.33600000000000002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1">
        <v>7</v>
      </c>
      <c r="B21" s="172" t="s">
        <v>152</v>
      </c>
      <c r="C21" s="188" t="s">
        <v>153</v>
      </c>
      <c r="D21" s="173" t="s">
        <v>140</v>
      </c>
      <c r="E21" s="174">
        <v>0.86399999999999999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0.24884000000000001</v>
      </c>
      <c r="O21" s="176">
        <f>ROUND(E21*N21,2)</f>
        <v>0.21</v>
      </c>
      <c r="P21" s="176">
        <v>0</v>
      </c>
      <c r="Q21" s="176">
        <f>ROUND(E21*P21,2)</f>
        <v>0</v>
      </c>
      <c r="R21" s="176"/>
      <c r="S21" s="176" t="s">
        <v>129</v>
      </c>
      <c r="T21" s="177" t="s">
        <v>129</v>
      </c>
      <c r="U21" s="158">
        <v>1.621</v>
      </c>
      <c r="V21" s="158">
        <f>ROUND(E21*U21,2)</f>
        <v>1.4</v>
      </c>
      <c r="W21" s="158"/>
      <c r="X21" s="158" t="s">
        <v>130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9" t="s">
        <v>154</v>
      </c>
      <c r="D22" s="160"/>
      <c r="E22" s="161">
        <v>0.86399999999999999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5" t="s">
        <v>124</v>
      </c>
      <c r="B23" s="166" t="s">
        <v>56</v>
      </c>
      <c r="C23" s="187" t="s">
        <v>57</v>
      </c>
      <c r="D23" s="167"/>
      <c r="E23" s="168"/>
      <c r="F23" s="169"/>
      <c r="G23" s="169">
        <f>SUMIF(AG24:AG42,"&lt;&gt;NOR",G24:G42)</f>
        <v>0</v>
      </c>
      <c r="H23" s="169"/>
      <c r="I23" s="169">
        <f>SUM(I24:I42)</f>
        <v>0</v>
      </c>
      <c r="J23" s="169"/>
      <c r="K23" s="169">
        <f>SUM(K24:K42)</f>
        <v>0</v>
      </c>
      <c r="L23" s="169"/>
      <c r="M23" s="169">
        <f>SUM(M24:M42)</f>
        <v>0</v>
      </c>
      <c r="N23" s="169"/>
      <c r="O23" s="169">
        <f>SUM(O24:O42)</f>
        <v>11.520000000000001</v>
      </c>
      <c r="P23" s="169"/>
      <c r="Q23" s="169">
        <f>SUM(Q24:Q42)</f>
        <v>0</v>
      </c>
      <c r="R23" s="169"/>
      <c r="S23" s="169"/>
      <c r="T23" s="170"/>
      <c r="U23" s="164"/>
      <c r="V23" s="164">
        <f>SUM(V24:V42)</f>
        <v>289.41000000000003</v>
      </c>
      <c r="W23" s="164"/>
      <c r="X23" s="164"/>
      <c r="AG23" t="s">
        <v>125</v>
      </c>
    </row>
    <row r="24" spans="1:60" outlineLevel="1" x14ac:dyDescent="0.2">
      <c r="A24" s="178">
        <v>8</v>
      </c>
      <c r="B24" s="179" t="s">
        <v>155</v>
      </c>
      <c r="C24" s="190" t="s">
        <v>156</v>
      </c>
      <c r="D24" s="180" t="s">
        <v>140</v>
      </c>
      <c r="E24" s="181">
        <v>50</v>
      </c>
      <c r="F24" s="182"/>
      <c r="G24" s="183">
        <f>ROUND(E24*F24,2)</f>
        <v>0</v>
      </c>
      <c r="H24" s="182"/>
      <c r="I24" s="183">
        <f>ROUND(E24*H24,2)</f>
        <v>0</v>
      </c>
      <c r="J24" s="182"/>
      <c r="K24" s="183">
        <f>ROUND(E24*J24,2)</f>
        <v>0</v>
      </c>
      <c r="L24" s="183">
        <v>21</v>
      </c>
      <c r="M24" s="183">
        <f>G24*(1+L24/100)</f>
        <v>0</v>
      </c>
      <c r="N24" s="183">
        <v>4.0000000000000003E-5</v>
      </c>
      <c r="O24" s="183">
        <f>ROUND(E24*N24,2)</f>
        <v>0</v>
      </c>
      <c r="P24" s="183">
        <v>0</v>
      </c>
      <c r="Q24" s="183">
        <f>ROUND(E24*P24,2)</f>
        <v>0</v>
      </c>
      <c r="R24" s="183"/>
      <c r="S24" s="183" t="s">
        <v>129</v>
      </c>
      <c r="T24" s="184" t="s">
        <v>129</v>
      </c>
      <c r="U24" s="158">
        <v>7.8E-2</v>
      </c>
      <c r="V24" s="158">
        <f>ROUND(E24*U24,2)</f>
        <v>3.9</v>
      </c>
      <c r="W24" s="158"/>
      <c r="X24" s="158" t="s">
        <v>130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1">
        <v>9</v>
      </c>
      <c r="B25" s="172" t="s">
        <v>157</v>
      </c>
      <c r="C25" s="188" t="s">
        <v>158</v>
      </c>
      <c r="D25" s="173" t="s">
        <v>159</v>
      </c>
      <c r="E25" s="174">
        <v>3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5.4919999999999997E-2</v>
      </c>
      <c r="O25" s="176">
        <f>ROUND(E25*N25,2)</f>
        <v>0.16</v>
      </c>
      <c r="P25" s="176">
        <v>0</v>
      </c>
      <c r="Q25" s="176">
        <f>ROUND(E25*P25,2)</f>
        <v>0</v>
      </c>
      <c r="R25" s="176"/>
      <c r="S25" s="176" t="s">
        <v>129</v>
      </c>
      <c r="T25" s="177" t="s">
        <v>129</v>
      </c>
      <c r="U25" s="158">
        <v>1.0871</v>
      </c>
      <c r="V25" s="158">
        <f>ROUND(E25*U25,2)</f>
        <v>3.26</v>
      </c>
      <c r="W25" s="158"/>
      <c r="X25" s="158" t="s">
        <v>130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9" t="s">
        <v>160</v>
      </c>
      <c r="D26" s="160"/>
      <c r="E26" s="161">
        <v>3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71">
        <v>10</v>
      </c>
      <c r="B27" s="172" t="s">
        <v>161</v>
      </c>
      <c r="C27" s="188" t="s">
        <v>162</v>
      </c>
      <c r="D27" s="173" t="s">
        <v>140</v>
      </c>
      <c r="E27" s="174">
        <v>2.2799999999999998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4.0600000000000002E-3</v>
      </c>
      <c r="O27" s="176">
        <f>ROUND(E27*N27,2)</f>
        <v>0.01</v>
      </c>
      <c r="P27" s="176">
        <v>0</v>
      </c>
      <c r="Q27" s="176">
        <f>ROUND(E27*P27,2)</f>
        <v>0</v>
      </c>
      <c r="R27" s="176"/>
      <c r="S27" s="176" t="s">
        <v>129</v>
      </c>
      <c r="T27" s="177" t="s">
        <v>129</v>
      </c>
      <c r="U27" s="158">
        <v>0.48399999999999999</v>
      </c>
      <c r="V27" s="158">
        <f>ROUND(E27*U27,2)</f>
        <v>1.1000000000000001</v>
      </c>
      <c r="W27" s="158"/>
      <c r="X27" s="158" t="s">
        <v>130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9" t="s">
        <v>163</v>
      </c>
      <c r="D28" s="160"/>
      <c r="E28" s="161">
        <v>2.2799999999999998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133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78">
        <v>11</v>
      </c>
      <c r="B29" s="179" t="s">
        <v>164</v>
      </c>
      <c r="C29" s="190" t="s">
        <v>165</v>
      </c>
      <c r="D29" s="180" t="s">
        <v>166</v>
      </c>
      <c r="E29" s="181">
        <v>50</v>
      </c>
      <c r="F29" s="182"/>
      <c r="G29" s="183">
        <f>ROUND(E29*F29,2)</f>
        <v>0</v>
      </c>
      <c r="H29" s="182"/>
      <c r="I29" s="183">
        <f>ROUND(E29*H29,2)</f>
        <v>0</v>
      </c>
      <c r="J29" s="182"/>
      <c r="K29" s="183">
        <f>ROUND(E29*J29,2)</f>
        <v>0</v>
      </c>
      <c r="L29" s="183">
        <v>21</v>
      </c>
      <c r="M29" s="183">
        <f>G29*(1+L29/100)</f>
        <v>0</v>
      </c>
      <c r="N29" s="183">
        <v>8.4899999999999993E-3</v>
      </c>
      <c r="O29" s="183">
        <f>ROUND(E29*N29,2)</f>
        <v>0.42</v>
      </c>
      <c r="P29" s="183">
        <v>0</v>
      </c>
      <c r="Q29" s="183">
        <f>ROUND(E29*P29,2)</f>
        <v>0</v>
      </c>
      <c r="R29" s="183"/>
      <c r="S29" s="183" t="s">
        <v>167</v>
      </c>
      <c r="T29" s="184" t="s">
        <v>167</v>
      </c>
      <c r="U29" s="158">
        <v>0.19700000000000001</v>
      </c>
      <c r="V29" s="158">
        <f>ROUND(E29*U29,2)</f>
        <v>9.85</v>
      </c>
      <c r="W29" s="158"/>
      <c r="X29" s="158" t="s">
        <v>130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1">
        <v>12</v>
      </c>
      <c r="B30" s="172" t="s">
        <v>168</v>
      </c>
      <c r="C30" s="188" t="s">
        <v>169</v>
      </c>
      <c r="D30" s="173" t="s">
        <v>140</v>
      </c>
      <c r="E30" s="174">
        <v>12.32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6">
        <v>6.0019999999999997E-2</v>
      </c>
      <c r="O30" s="176">
        <f>ROUND(E30*N30,2)</f>
        <v>0.74</v>
      </c>
      <c r="P30" s="176">
        <v>0</v>
      </c>
      <c r="Q30" s="176">
        <f>ROUND(E30*P30,2)</f>
        <v>0</v>
      </c>
      <c r="R30" s="176"/>
      <c r="S30" s="176" t="s">
        <v>129</v>
      </c>
      <c r="T30" s="177" t="s">
        <v>129</v>
      </c>
      <c r="U30" s="158">
        <v>0.96799999999999997</v>
      </c>
      <c r="V30" s="158">
        <f>ROUND(E30*U30,2)</f>
        <v>11.93</v>
      </c>
      <c r="W30" s="158"/>
      <c r="X30" s="158" t="s">
        <v>130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55"/>
      <c r="B31" s="156"/>
      <c r="C31" s="189" t="s">
        <v>170</v>
      </c>
      <c r="D31" s="160"/>
      <c r="E31" s="161">
        <v>10.4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9" t="s">
        <v>171</v>
      </c>
      <c r="D32" s="160"/>
      <c r="E32" s="161">
        <v>1.92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133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1">
        <v>13</v>
      </c>
      <c r="B33" s="172" t="s">
        <v>172</v>
      </c>
      <c r="C33" s="188" t="s">
        <v>173</v>
      </c>
      <c r="D33" s="173" t="s">
        <v>140</v>
      </c>
      <c r="E33" s="174">
        <v>497.41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76">
        <v>1.5810000000000001E-2</v>
      </c>
      <c r="O33" s="176">
        <f>ROUND(E33*N33,2)</f>
        <v>7.86</v>
      </c>
      <c r="P33" s="176">
        <v>0</v>
      </c>
      <c r="Q33" s="176">
        <f>ROUND(E33*P33,2)</f>
        <v>0</v>
      </c>
      <c r="R33" s="176"/>
      <c r="S33" s="176" t="s">
        <v>129</v>
      </c>
      <c r="T33" s="177" t="s">
        <v>129</v>
      </c>
      <c r="U33" s="158">
        <v>0.24845</v>
      </c>
      <c r="V33" s="158">
        <f>ROUND(E33*U33,2)</f>
        <v>123.58</v>
      </c>
      <c r="W33" s="158"/>
      <c r="X33" s="158" t="s">
        <v>130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33.75" outlineLevel="1" x14ac:dyDescent="0.2">
      <c r="A34" s="155"/>
      <c r="B34" s="156"/>
      <c r="C34" s="189" t="s">
        <v>174</v>
      </c>
      <c r="D34" s="160"/>
      <c r="E34" s="161">
        <v>146.37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9" t="s">
        <v>175</v>
      </c>
      <c r="D35" s="160"/>
      <c r="E35" s="161">
        <v>206.88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133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9" t="s">
        <v>176</v>
      </c>
      <c r="D36" s="160"/>
      <c r="E36" s="161">
        <v>144.16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133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1">
        <v>14</v>
      </c>
      <c r="B37" s="172" t="s">
        <v>177</v>
      </c>
      <c r="C37" s="188" t="s">
        <v>178</v>
      </c>
      <c r="D37" s="173" t="s">
        <v>140</v>
      </c>
      <c r="E37" s="174">
        <v>497.41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76">
        <v>4.4600000000000004E-3</v>
      </c>
      <c r="O37" s="176">
        <f>ROUND(E37*N37,2)</f>
        <v>2.2200000000000002</v>
      </c>
      <c r="P37" s="176">
        <v>0</v>
      </c>
      <c r="Q37" s="176">
        <f>ROUND(E37*P37,2)</f>
        <v>0</v>
      </c>
      <c r="R37" s="176"/>
      <c r="S37" s="176" t="s">
        <v>129</v>
      </c>
      <c r="T37" s="177" t="s">
        <v>129</v>
      </c>
      <c r="U37" s="158">
        <v>0.25115999999999999</v>
      </c>
      <c r="V37" s="158">
        <f>ROUND(E37*U37,2)</f>
        <v>124.93</v>
      </c>
      <c r="W37" s="158"/>
      <c r="X37" s="158" t="s">
        <v>130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147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33.75" outlineLevel="1" x14ac:dyDescent="0.2">
      <c r="A38" s="155"/>
      <c r="B38" s="156"/>
      <c r="C38" s="189" t="s">
        <v>174</v>
      </c>
      <c r="D38" s="160"/>
      <c r="E38" s="161">
        <v>146.37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9" t="s">
        <v>175</v>
      </c>
      <c r="D39" s="160"/>
      <c r="E39" s="161">
        <v>206.88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133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9" t="s">
        <v>176</v>
      </c>
      <c r="D40" s="160"/>
      <c r="E40" s="161">
        <v>144.16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1">
        <v>15</v>
      </c>
      <c r="B41" s="172" t="s">
        <v>179</v>
      </c>
      <c r="C41" s="188" t="s">
        <v>180</v>
      </c>
      <c r="D41" s="173" t="s">
        <v>140</v>
      </c>
      <c r="E41" s="174">
        <v>30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6">
        <v>3.6700000000000001E-3</v>
      </c>
      <c r="O41" s="176">
        <f>ROUND(E41*N41,2)</f>
        <v>0.11</v>
      </c>
      <c r="P41" s="176">
        <v>0</v>
      </c>
      <c r="Q41" s="176">
        <f>ROUND(E41*P41,2)</f>
        <v>0</v>
      </c>
      <c r="R41" s="176"/>
      <c r="S41" s="176" t="s">
        <v>129</v>
      </c>
      <c r="T41" s="177" t="s">
        <v>129</v>
      </c>
      <c r="U41" s="158">
        <v>0.36199999999999999</v>
      </c>
      <c r="V41" s="158">
        <f>ROUND(E41*U41,2)</f>
        <v>10.86</v>
      </c>
      <c r="W41" s="158"/>
      <c r="X41" s="158" t="s">
        <v>130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9" t="s">
        <v>181</v>
      </c>
      <c r="D42" s="160"/>
      <c r="E42" s="161">
        <v>30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133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5" t="s">
        <v>124</v>
      </c>
      <c r="B43" s="166" t="s">
        <v>58</v>
      </c>
      <c r="C43" s="187" t="s">
        <v>59</v>
      </c>
      <c r="D43" s="167"/>
      <c r="E43" s="168"/>
      <c r="F43" s="169"/>
      <c r="G43" s="169">
        <f>SUMIF(AG44:AG64,"&lt;&gt;NOR",G44:G64)</f>
        <v>0</v>
      </c>
      <c r="H43" s="169"/>
      <c r="I43" s="169">
        <f>SUM(I44:I64)</f>
        <v>0</v>
      </c>
      <c r="J43" s="169"/>
      <c r="K43" s="169">
        <f>SUM(K44:K64)</f>
        <v>0</v>
      </c>
      <c r="L43" s="169"/>
      <c r="M43" s="169">
        <f>SUM(M44:M64)</f>
        <v>0</v>
      </c>
      <c r="N43" s="169"/>
      <c r="O43" s="169">
        <f>SUM(O44:O64)</f>
        <v>2.69</v>
      </c>
      <c r="P43" s="169"/>
      <c r="Q43" s="169">
        <f>SUM(Q44:Q64)</f>
        <v>0</v>
      </c>
      <c r="R43" s="169"/>
      <c r="S43" s="169"/>
      <c r="T43" s="170"/>
      <c r="U43" s="164"/>
      <c r="V43" s="164">
        <f>SUM(V44:V64)</f>
        <v>124.72</v>
      </c>
      <c r="W43" s="164"/>
      <c r="X43" s="164"/>
      <c r="AG43" t="s">
        <v>125</v>
      </c>
    </row>
    <row r="44" spans="1:60" outlineLevel="1" x14ac:dyDescent="0.2">
      <c r="A44" s="171">
        <v>16</v>
      </c>
      <c r="B44" s="172" t="s">
        <v>182</v>
      </c>
      <c r="C44" s="188" t="s">
        <v>183</v>
      </c>
      <c r="D44" s="173" t="s">
        <v>128</v>
      </c>
      <c r="E44" s="174">
        <v>5.5199999999999999E-2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1.919</v>
      </c>
      <c r="O44" s="176">
        <f>ROUND(E44*N44,2)</f>
        <v>0.11</v>
      </c>
      <c r="P44" s="176">
        <v>0</v>
      </c>
      <c r="Q44" s="176">
        <f>ROUND(E44*P44,2)</f>
        <v>0</v>
      </c>
      <c r="R44" s="176"/>
      <c r="S44" s="176" t="s">
        <v>129</v>
      </c>
      <c r="T44" s="177" t="s">
        <v>129</v>
      </c>
      <c r="U44" s="158">
        <v>3.2130000000000001</v>
      </c>
      <c r="V44" s="158">
        <f>ROUND(E44*U44,2)</f>
        <v>0.18</v>
      </c>
      <c r="W44" s="158"/>
      <c r="X44" s="158" t="s">
        <v>130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9" t="s">
        <v>184</v>
      </c>
      <c r="D45" s="160"/>
      <c r="E45" s="161">
        <v>5.5199999999999999E-2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133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1">
        <v>17</v>
      </c>
      <c r="B46" s="172" t="s">
        <v>185</v>
      </c>
      <c r="C46" s="188" t="s">
        <v>186</v>
      </c>
      <c r="D46" s="173" t="s">
        <v>140</v>
      </c>
      <c r="E46" s="174">
        <v>138.92750000000001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6">
        <v>3.5500000000000002E-3</v>
      </c>
      <c r="O46" s="176">
        <f>ROUND(E46*N46,2)</f>
        <v>0.49</v>
      </c>
      <c r="P46" s="176">
        <v>0</v>
      </c>
      <c r="Q46" s="176">
        <f>ROUND(E46*P46,2)</f>
        <v>0</v>
      </c>
      <c r="R46" s="176"/>
      <c r="S46" s="176" t="s">
        <v>129</v>
      </c>
      <c r="T46" s="177" t="s">
        <v>129</v>
      </c>
      <c r="U46" s="158">
        <v>0.34200000000000003</v>
      </c>
      <c r="V46" s="158">
        <f>ROUND(E46*U46,2)</f>
        <v>47.51</v>
      </c>
      <c r="W46" s="158"/>
      <c r="X46" s="158" t="s">
        <v>130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131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9" t="s">
        <v>187</v>
      </c>
      <c r="D47" s="160"/>
      <c r="E47" s="161">
        <v>41.98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55"/>
      <c r="B48" s="156"/>
      <c r="C48" s="189" t="s">
        <v>188</v>
      </c>
      <c r="D48" s="160"/>
      <c r="E48" s="161">
        <v>76.849999999999994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133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9" t="s">
        <v>189</v>
      </c>
      <c r="D49" s="160"/>
      <c r="E49" s="161">
        <v>18.61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133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9" t="s">
        <v>190</v>
      </c>
      <c r="D50" s="160"/>
      <c r="E50" s="161">
        <v>1.4875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133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1">
        <v>18</v>
      </c>
      <c r="B51" s="172" t="s">
        <v>191</v>
      </c>
      <c r="C51" s="188" t="s">
        <v>192</v>
      </c>
      <c r="D51" s="173" t="s">
        <v>140</v>
      </c>
      <c r="E51" s="174">
        <v>160.63749999999999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7.3499999999999998E-3</v>
      </c>
      <c r="O51" s="176">
        <f>ROUND(E51*N51,2)</f>
        <v>1.18</v>
      </c>
      <c r="P51" s="176">
        <v>0</v>
      </c>
      <c r="Q51" s="176">
        <f>ROUND(E51*P51,2)</f>
        <v>0</v>
      </c>
      <c r="R51" s="176"/>
      <c r="S51" s="176" t="s">
        <v>129</v>
      </c>
      <c r="T51" s="177" t="s">
        <v>129</v>
      </c>
      <c r="U51" s="158">
        <v>0.34399999999999997</v>
      </c>
      <c r="V51" s="158">
        <f>ROUND(E51*U51,2)</f>
        <v>55.26</v>
      </c>
      <c r="W51" s="158"/>
      <c r="X51" s="158" t="s">
        <v>130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9" t="s">
        <v>187</v>
      </c>
      <c r="D52" s="160"/>
      <c r="E52" s="161">
        <v>41.98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133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55"/>
      <c r="B53" s="156"/>
      <c r="C53" s="189" t="s">
        <v>188</v>
      </c>
      <c r="D53" s="160"/>
      <c r="E53" s="161">
        <v>76.849999999999994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133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9" t="s">
        <v>193</v>
      </c>
      <c r="D54" s="160"/>
      <c r="E54" s="161">
        <v>40.32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133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9" t="s">
        <v>194</v>
      </c>
      <c r="D55" s="160"/>
      <c r="E55" s="161">
        <v>1.4875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133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71">
        <v>19</v>
      </c>
      <c r="B56" s="172" t="s">
        <v>195</v>
      </c>
      <c r="C56" s="188" t="s">
        <v>196</v>
      </c>
      <c r="D56" s="173" t="s">
        <v>140</v>
      </c>
      <c r="E56" s="174">
        <v>21.71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6">
        <v>3.1620000000000002E-2</v>
      </c>
      <c r="O56" s="176">
        <f>ROUND(E56*N56,2)</f>
        <v>0.69</v>
      </c>
      <c r="P56" s="176">
        <v>0</v>
      </c>
      <c r="Q56" s="176">
        <f>ROUND(E56*P56,2)</f>
        <v>0</v>
      </c>
      <c r="R56" s="176"/>
      <c r="S56" s="176" t="s">
        <v>129</v>
      </c>
      <c r="T56" s="177" t="s">
        <v>129</v>
      </c>
      <c r="U56" s="158">
        <v>0.3</v>
      </c>
      <c r="V56" s="158">
        <f>ROUND(E56*U56,2)</f>
        <v>6.51</v>
      </c>
      <c r="W56" s="158"/>
      <c r="X56" s="158" t="s">
        <v>130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147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9" t="s">
        <v>197</v>
      </c>
      <c r="D57" s="160"/>
      <c r="E57" s="161">
        <v>21.71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1">
        <v>20</v>
      </c>
      <c r="B58" s="172" t="s">
        <v>198</v>
      </c>
      <c r="C58" s="188" t="s">
        <v>199</v>
      </c>
      <c r="D58" s="173" t="s">
        <v>128</v>
      </c>
      <c r="E58" s="174">
        <v>0.43419999999999997</v>
      </c>
      <c r="F58" s="175"/>
      <c r="G58" s="176">
        <f>ROUND(E58*F58,2)</f>
        <v>0</v>
      </c>
      <c r="H58" s="175"/>
      <c r="I58" s="176">
        <f>ROUND(E58*H58,2)</f>
        <v>0</v>
      </c>
      <c r="J58" s="175"/>
      <c r="K58" s="176">
        <f>ROUND(E58*J58,2)</f>
        <v>0</v>
      </c>
      <c r="L58" s="176">
        <v>21</v>
      </c>
      <c r="M58" s="176">
        <f>G58*(1+L58/100)</f>
        <v>0</v>
      </c>
      <c r="N58" s="176">
        <v>0.42</v>
      </c>
      <c r="O58" s="176">
        <f>ROUND(E58*N58,2)</f>
        <v>0.18</v>
      </c>
      <c r="P58" s="176">
        <v>0</v>
      </c>
      <c r="Q58" s="176">
        <f>ROUND(E58*P58,2)</f>
        <v>0</v>
      </c>
      <c r="R58" s="176"/>
      <c r="S58" s="176" t="s">
        <v>200</v>
      </c>
      <c r="T58" s="177" t="s">
        <v>129</v>
      </c>
      <c r="U58" s="158">
        <v>1.8360000000000001</v>
      </c>
      <c r="V58" s="158">
        <f>ROUND(E58*U58,2)</f>
        <v>0.8</v>
      </c>
      <c r="W58" s="158"/>
      <c r="X58" s="158" t="s">
        <v>130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9" t="s">
        <v>201</v>
      </c>
      <c r="D59" s="160"/>
      <c r="E59" s="161">
        <v>0.43419999999999997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133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1">
        <v>21</v>
      </c>
      <c r="B60" s="172" t="s">
        <v>202</v>
      </c>
      <c r="C60" s="188" t="s">
        <v>203</v>
      </c>
      <c r="D60" s="173" t="s">
        <v>140</v>
      </c>
      <c r="E60" s="174">
        <v>160.63749999999999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76">
        <v>2.5999999999999998E-4</v>
      </c>
      <c r="O60" s="176">
        <f>ROUND(E60*N60,2)</f>
        <v>0.04</v>
      </c>
      <c r="P60" s="176">
        <v>0</v>
      </c>
      <c r="Q60" s="176">
        <f>ROUND(E60*P60,2)</f>
        <v>0</v>
      </c>
      <c r="R60" s="176"/>
      <c r="S60" s="176" t="s">
        <v>200</v>
      </c>
      <c r="T60" s="177" t="s">
        <v>129</v>
      </c>
      <c r="U60" s="158">
        <v>0.09</v>
      </c>
      <c r="V60" s="158">
        <f>ROUND(E60*U60,2)</f>
        <v>14.46</v>
      </c>
      <c r="W60" s="158"/>
      <c r="X60" s="158" t="s">
        <v>130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131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9" t="s">
        <v>187</v>
      </c>
      <c r="D61" s="160"/>
      <c r="E61" s="161">
        <v>41.98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55"/>
      <c r="B62" s="156"/>
      <c r="C62" s="189" t="s">
        <v>188</v>
      </c>
      <c r="D62" s="160"/>
      <c r="E62" s="161">
        <v>76.849999999999994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193</v>
      </c>
      <c r="D63" s="160"/>
      <c r="E63" s="161">
        <v>40.32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133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9" t="s">
        <v>194</v>
      </c>
      <c r="D64" s="160"/>
      <c r="E64" s="161">
        <v>1.4875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65" t="s">
        <v>124</v>
      </c>
      <c r="B65" s="166" t="s">
        <v>60</v>
      </c>
      <c r="C65" s="187" t="s">
        <v>61</v>
      </c>
      <c r="D65" s="167"/>
      <c r="E65" s="168"/>
      <c r="F65" s="169"/>
      <c r="G65" s="169">
        <f>SUMIF(AG66:AG69,"&lt;&gt;NOR",G66:G69)</f>
        <v>0</v>
      </c>
      <c r="H65" s="169"/>
      <c r="I65" s="169">
        <f>SUM(I66:I69)</f>
        <v>0</v>
      </c>
      <c r="J65" s="169"/>
      <c r="K65" s="169">
        <f>SUM(K66:K69)</f>
        <v>0</v>
      </c>
      <c r="L65" s="169"/>
      <c r="M65" s="169">
        <f>SUM(M66:M69)</f>
        <v>0</v>
      </c>
      <c r="N65" s="169"/>
      <c r="O65" s="169">
        <f>SUM(O66:O69)</f>
        <v>0.09</v>
      </c>
      <c r="P65" s="169"/>
      <c r="Q65" s="169">
        <f>SUM(Q66:Q69)</f>
        <v>0</v>
      </c>
      <c r="R65" s="169"/>
      <c r="S65" s="169"/>
      <c r="T65" s="170"/>
      <c r="U65" s="164"/>
      <c r="V65" s="164">
        <f>SUM(V66:V69)</f>
        <v>5.58</v>
      </c>
      <c r="W65" s="164"/>
      <c r="X65" s="164"/>
      <c r="AG65" t="s">
        <v>125</v>
      </c>
    </row>
    <row r="66" spans="1:60" ht="22.5" outlineLevel="1" x14ac:dyDescent="0.2">
      <c r="A66" s="171">
        <v>22</v>
      </c>
      <c r="B66" s="172" t="s">
        <v>204</v>
      </c>
      <c r="C66" s="188" t="s">
        <v>205</v>
      </c>
      <c r="D66" s="173" t="s">
        <v>159</v>
      </c>
      <c r="E66" s="174">
        <v>1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2.9569999999999999E-2</v>
      </c>
      <c r="O66" s="176">
        <f>ROUND(E66*N66,2)</f>
        <v>0.03</v>
      </c>
      <c r="P66" s="176">
        <v>0</v>
      </c>
      <c r="Q66" s="176">
        <f>ROUND(E66*P66,2)</f>
        <v>0</v>
      </c>
      <c r="R66" s="176"/>
      <c r="S66" s="176" t="s">
        <v>129</v>
      </c>
      <c r="T66" s="177" t="s">
        <v>129</v>
      </c>
      <c r="U66" s="158">
        <v>1.86</v>
      </c>
      <c r="V66" s="158">
        <f>ROUND(E66*U66,2)</f>
        <v>1.86</v>
      </c>
      <c r="W66" s="158"/>
      <c r="X66" s="158" t="s">
        <v>130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9" t="s">
        <v>206</v>
      </c>
      <c r="D67" s="160"/>
      <c r="E67" s="161">
        <v>1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1">
        <v>23</v>
      </c>
      <c r="B68" s="172" t="s">
        <v>207</v>
      </c>
      <c r="C68" s="188" t="s">
        <v>208</v>
      </c>
      <c r="D68" s="173" t="s">
        <v>159</v>
      </c>
      <c r="E68" s="174">
        <v>2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2.9770000000000001E-2</v>
      </c>
      <c r="O68" s="176">
        <f>ROUND(E68*N68,2)</f>
        <v>0.06</v>
      </c>
      <c r="P68" s="176">
        <v>0</v>
      </c>
      <c r="Q68" s="176">
        <f>ROUND(E68*P68,2)</f>
        <v>0</v>
      </c>
      <c r="R68" s="176"/>
      <c r="S68" s="176" t="s">
        <v>129</v>
      </c>
      <c r="T68" s="177" t="s">
        <v>129</v>
      </c>
      <c r="U68" s="158">
        <v>1.86</v>
      </c>
      <c r="V68" s="158">
        <f>ROUND(E68*U68,2)</f>
        <v>3.72</v>
      </c>
      <c r="W68" s="158"/>
      <c r="X68" s="158" t="s">
        <v>130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131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9" t="s">
        <v>209</v>
      </c>
      <c r="D69" s="160"/>
      <c r="E69" s="161">
        <v>2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5" t="s">
        <v>124</v>
      </c>
      <c r="B70" s="166" t="s">
        <v>62</v>
      </c>
      <c r="C70" s="187" t="s">
        <v>63</v>
      </c>
      <c r="D70" s="167"/>
      <c r="E70" s="168"/>
      <c r="F70" s="169"/>
      <c r="G70" s="169">
        <f>SUMIF(AG71:AG72,"&lt;&gt;NOR",G71:G72)</f>
        <v>0</v>
      </c>
      <c r="H70" s="169"/>
      <c r="I70" s="169">
        <f>SUM(I71:I72)</f>
        <v>0</v>
      </c>
      <c r="J70" s="169"/>
      <c r="K70" s="169">
        <f>SUM(K71:K72)</f>
        <v>0</v>
      </c>
      <c r="L70" s="169"/>
      <c r="M70" s="169">
        <f>SUM(M71:M72)</f>
        <v>0</v>
      </c>
      <c r="N70" s="169"/>
      <c r="O70" s="169">
        <f>SUM(O71:O72)</f>
        <v>0.91</v>
      </c>
      <c r="P70" s="169"/>
      <c r="Q70" s="169">
        <f>SUM(Q71:Q72)</f>
        <v>0</v>
      </c>
      <c r="R70" s="169"/>
      <c r="S70" s="169"/>
      <c r="T70" s="170"/>
      <c r="U70" s="164"/>
      <c r="V70" s="164">
        <f>SUM(V71:V72)</f>
        <v>37.270000000000003</v>
      </c>
      <c r="W70" s="164"/>
      <c r="X70" s="164"/>
      <c r="AG70" t="s">
        <v>125</v>
      </c>
    </row>
    <row r="71" spans="1:60" outlineLevel="1" x14ac:dyDescent="0.2">
      <c r="A71" s="171">
        <v>24</v>
      </c>
      <c r="B71" s="172" t="s">
        <v>210</v>
      </c>
      <c r="C71" s="188" t="s">
        <v>211</v>
      </c>
      <c r="D71" s="173" t="s">
        <v>140</v>
      </c>
      <c r="E71" s="174">
        <v>143.33000000000001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6">
        <v>6.3499999999999997E-3</v>
      </c>
      <c r="O71" s="176">
        <f>ROUND(E71*N71,2)</f>
        <v>0.91</v>
      </c>
      <c r="P71" s="176">
        <v>0</v>
      </c>
      <c r="Q71" s="176">
        <f>ROUND(E71*P71,2)</f>
        <v>0</v>
      </c>
      <c r="R71" s="176"/>
      <c r="S71" s="176" t="s">
        <v>129</v>
      </c>
      <c r="T71" s="177" t="s">
        <v>129</v>
      </c>
      <c r="U71" s="158">
        <v>0.26</v>
      </c>
      <c r="V71" s="158">
        <f>ROUND(E71*U71,2)</f>
        <v>37.270000000000003</v>
      </c>
      <c r="W71" s="158"/>
      <c r="X71" s="158" t="s">
        <v>130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9" t="s">
        <v>212</v>
      </c>
      <c r="D72" s="160"/>
      <c r="E72" s="161">
        <v>143.33000000000001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133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x14ac:dyDescent="0.2">
      <c r="A73" s="165" t="s">
        <v>124</v>
      </c>
      <c r="B73" s="166" t="s">
        <v>64</v>
      </c>
      <c r="C73" s="187" t="s">
        <v>65</v>
      </c>
      <c r="D73" s="167"/>
      <c r="E73" s="168"/>
      <c r="F73" s="169"/>
      <c r="G73" s="169">
        <f>SUMIF(AG74:AG95,"&lt;&gt;NOR",G74:G95)</f>
        <v>0</v>
      </c>
      <c r="H73" s="169"/>
      <c r="I73" s="169">
        <f>SUM(I74:I95)</f>
        <v>0</v>
      </c>
      <c r="J73" s="169"/>
      <c r="K73" s="169">
        <f>SUM(K74:K95)</f>
        <v>0</v>
      </c>
      <c r="L73" s="169"/>
      <c r="M73" s="169">
        <f>SUM(M74:M95)</f>
        <v>0</v>
      </c>
      <c r="N73" s="169"/>
      <c r="O73" s="169">
        <f>SUM(O74:O95)</f>
        <v>6.0000000000000005E-2</v>
      </c>
      <c r="P73" s="169"/>
      <c r="Q73" s="169">
        <f>SUM(Q74:Q95)</f>
        <v>29.349999999999998</v>
      </c>
      <c r="R73" s="169"/>
      <c r="S73" s="169"/>
      <c r="T73" s="170"/>
      <c r="U73" s="164"/>
      <c r="V73" s="164">
        <f>SUM(V74:V95)</f>
        <v>122.73999999999998</v>
      </c>
      <c r="W73" s="164"/>
      <c r="X73" s="164"/>
      <c r="AG73" t="s">
        <v>125</v>
      </c>
    </row>
    <row r="74" spans="1:60" outlineLevel="1" x14ac:dyDescent="0.2">
      <c r="A74" s="171">
        <v>25</v>
      </c>
      <c r="B74" s="172" t="s">
        <v>213</v>
      </c>
      <c r="C74" s="188" t="s">
        <v>214</v>
      </c>
      <c r="D74" s="173" t="s">
        <v>140</v>
      </c>
      <c r="E74" s="174">
        <v>66.864999999999995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6.7000000000000002E-4</v>
      </c>
      <c r="O74" s="176">
        <f>ROUND(E74*N74,2)</f>
        <v>0.04</v>
      </c>
      <c r="P74" s="176">
        <v>0.31900000000000001</v>
      </c>
      <c r="Q74" s="176">
        <f>ROUND(E74*P74,2)</f>
        <v>21.33</v>
      </c>
      <c r="R74" s="176"/>
      <c r="S74" s="176" t="s">
        <v>129</v>
      </c>
      <c r="T74" s="177" t="s">
        <v>129</v>
      </c>
      <c r="U74" s="158">
        <v>0.317</v>
      </c>
      <c r="V74" s="158">
        <f>ROUND(E74*U74,2)</f>
        <v>21.2</v>
      </c>
      <c r="W74" s="158"/>
      <c r="X74" s="158" t="s">
        <v>130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147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215</v>
      </c>
      <c r="D75" s="160"/>
      <c r="E75" s="161">
        <v>66.864999999999995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133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1">
        <v>26</v>
      </c>
      <c r="B76" s="172" t="s">
        <v>216</v>
      </c>
      <c r="C76" s="188" t="s">
        <v>217</v>
      </c>
      <c r="D76" s="173" t="s">
        <v>140</v>
      </c>
      <c r="E76" s="174">
        <v>12.34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6">
        <v>3.3E-4</v>
      </c>
      <c r="O76" s="176">
        <f>ROUND(E76*N76,2)</f>
        <v>0</v>
      </c>
      <c r="P76" s="176">
        <v>1.068E-2</v>
      </c>
      <c r="Q76" s="176">
        <f>ROUND(E76*P76,2)</f>
        <v>0.13</v>
      </c>
      <c r="R76" s="176"/>
      <c r="S76" s="176" t="s">
        <v>129</v>
      </c>
      <c r="T76" s="177" t="s">
        <v>129</v>
      </c>
      <c r="U76" s="158">
        <v>0.21099999999999999</v>
      </c>
      <c r="V76" s="158">
        <f>ROUND(E76*U76,2)</f>
        <v>2.6</v>
      </c>
      <c r="W76" s="158"/>
      <c r="X76" s="158" t="s">
        <v>130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131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9" t="s">
        <v>218</v>
      </c>
      <c r="D77" s="160"/>
      <c r="E77" s="161">
        <v>12.34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133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1">
        <v>27</v>
      </c>
      <c r="B78" s="172" t="s">
        <v>219</v>
      </c>
      <c r="C78" s="188" t="s">
        <v>220</v>
      </c>
      <c r="D78" s="173" t="s">
        <v>140</v>
      </c>
      <c r="E78" s="174">
        <v>137.44</v>
      </c>
      <c r="F78" s="175"/>
      <c r="G78" s="176">
        <f>ROUND(E78*F78,2)</f>
        <v>0</v>
      </c>
      <c r="H78" s="175"/>
      <c r="I78" s="176">
        <f>ROUND(E78*H78,2)</f>
        <v>0</v>
      </c>
      <c r="J78" s="175"/>
      <c r="K78" s="176">
        <f>ROUND(E78*J78,2)</f>
        <v>0</v>
      </c>
      <c r="L78" s="176">
        <v>21</v>
      </c>
      <c r="M78" s="176">
        <f>G78*(1+L78/100)</f>
        <v>0</v>
      </c>
      <c r="N78" s="176">
        <v>0</v>
      </c>
      <c r="O78" s="176">
        <f>ROUND(E78*N78,2)</f>
        <v>0</v>
      </c>
      <c r="P78" s="176">
        <v>1.26E-2</v>
      </c>
      <c r="Q78" s="176">
        <f>ROUND(E78*P78,2)</f>
        <v>1.73</v>
      </c>
      <c r="R78" s="176"/>
      <c r="S78" s="176" t="s">
        <v>129</v>
      </c>
      <c r="T78" s="177" t="s">
        <v>129</v>
      </c>
      <c r="U78" s="158">
        <v>0.33</v>
      </c>
      <c r="V78" s="158">
        <f>ROUND(E78*U78,2)</f>
        <v>45.36</v>
      </c>
      <c r="W78" s="158"/>
      <c r="X78" s="158" t="s">
        <v>130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131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9" t="s">
        <v>187</v>
      </c>
      <c r="D79" s="160"/>
      <c r="E79" s="161">
        <v>41.98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133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55"/>
      <c r="B80" s="156"/>
      <c r="C80" s="189" t="s">
        <v>188</v>
      </c>
      <c r="D80" s="160"/>
      <c r="E80" s="161">
        <v>76.849999999999994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133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189</v>
      </c>
      <c r="D81" s="160"/>
      <c r="E81" s="161">
        <v>18.61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133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71">
        <v>28</v>
      </c>
      <c r="B82" s="172" t="s">
        <v>221</v>
      </c>
      <c r="C82" s="188" t="s">
        <v>222</v>
      </c>
      <c r="D82" s="173" t="s">
        <v>140</v>
      </c>
      <c r="E82" s="174">
        <v>1.4875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76">
        <v>0</v>
      </c>
      <c r="O82" s="176">
        <f>ROUND(E82*N82,2)</f>
        <v>0</v>
      </c>
      <c r="P82" s="176">
        <v>0.02</v>
      </c>
      <c r="Q82" s="176">
        <f>ROUND(E82*P82,2)</f>
        <v>0.03</v>
      </c>
      <c r="R82" s="176"/>
      <c r="S82" s="176" t="s">
        <v>129</v>
      </c>
      <c r="T82" s="177" t="s">
        <v>129</v>
      </c>
      <c r="U82" s="158">
        <v>0.23</v>
      </c>
      <c r="V82" s="158">
        <f>ROUND(E82*U82,2)</f>
        <v>0.34</v>
      </c>
      <c r="W82" s="158"/>
      <c r="X82" s="158" t="s">
        <v>130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147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190</v>
      </c>
      <c r="D83" s="160"/>
      <c r="E83" s="161">
        <v>1.4875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133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8">
        <v>29</v>
      </c>
      <c r="B84" s="179" t="s">
        <v>223</v>
      </c>
      <c r="C84" s="190" t="s">
        <v>224</v>
      </c>
      <c r="D84" s="180" t="s">
        <v>159</v>
      </c>
      <c r="E84" s="181">
        <v>21</v>
      </c>
      <c r="F84" s="182"/>
      <c r="G84" s="183">
        <f>ROUND(E84*F84,2)</f>
        <v>0</v>
      </c>
      <c r="H84" s="182"/>
      <c r="I84" s="183">
        <f>ROUND(E84*H84,2)</f>
        <v>0</v>
      </c>
      <c r="J84" s="182"/>
      <c r="K84" s="183">
        <f>ROUND(E84*J84,2)</f>
        <v>0</v>
      </c>
      <c r="L84" s="183">
        <v>21</v>
      </c>
      <c r="M84" s="183">
        <f>G84*(1+L84/100)</f>
        <v>0</v>
      </c>
      <c r="N84" s="183">
        <v>0</v>
      </c>
      <c r="O84" s="183">
        <f>ROUND(E84*N84,2)</f>
        <v>0</v>
      </c>
      <c r="P84" s="183">
        <v>0</v>
      </c>
      <c r="Q84" s="183">
        <f>ROUND(E84*P84,2)</f>
        <v>0</v>
      </c>
      <c r="R84" s="183"/>
      <c r="S84" s="183" t="s">
        <v>129</v>
      </c>
      <c r="T84" s="184" t="s">
        <v>129</v>
      </c>
      <c r="U84" s="158">
        <v>0.05</v>
      </c>
      <c r="V84" s="158">
        <f>ROUND(E84*U84,2)</f>
        <v>1.05</v>
      </c>
      <c r="W84" s="158"/>
      <c r="X84" s="158" t="s">
        <v>130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8">
        <v>30</v>
      </c>
      <c r="B85" s="179" t="s">
        <v>225</v>
      </c>
      <c r="C85" s="190" t="s">
        <v>226</v>
      </c>
      <c r="D85" s="180" t="s">
        <v>159</v>
      </c>
      <c r="E85" s="181">
        <v>2</v>
      </c>
      <c r="F85" s="182"/>
      <c r="G85" s="183">
        <f>ROUND(E85*F85,2)</f>
        <v>0</v>
      </c>
      <c r="H85" s="182"/>
      <c r="I85" s="183">
        <f>ROUND(E85*H85,2)</f>
        <v>0</v>
      </c>
      <c r="J85" s="182"/>
      <c r="K85" s="183">
        <f>ROUND(E85*J85,2)</f>
        <v>0</v>
      </c>
      <c r="L85" s="183">
        <v>21</v>
      </c>
      <c r="M85" s="183">
        <f>G85*(1+L85/100)</f>
        <v>0</v>
      </c>
      <c r="N85" s="183">
        <v>0</v>
      </c>
      <c r="O85" s="183">
        <f>ROUND(E85*N85,2)</f>
        <v>0</v>
      </c>
      <c r="P85" s="183">
        <v>0</v>
      </c>
      <c r="Q85" s="183">
        <f>ROUND(E85*P85,2)</f>
        <v>0</v>
      </c>
      <c r="R85" s="183"/>
      <c r="S85" s="183" t="s">
        <v>129</v>
      </c>
      <c r="T85" s="184" t="s">
        <v>129</v>
      </c>
      <c r="U85" s="158">
        <v>0.08</v>
      </c>
      <c r="V85" s="158">
        <f>ROUND(E85*U85,2)</f>
        <v>0.16</v>
      </c>
      <c r="W85" s="158"/>
      <c r="X85" s="158" t="s">
        <v>130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131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1">
        <v>31</v>
      </c>
      <c r="B86" s="172" t="s">
        <v>227</v>
      </c>
      <c r="C86" s="188" t="s">
        <v>228</v>
      </c>
      <c r="D86" s="173" t="s">
        <v>140</v>
      </c>
      <c r="E86" s="174">
        <v>12.8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6">
        <v>1.17E-3</v>
      </c>
      <c r="O86" s="176">
        <f>ROUND(E86*N86,2)</f>
        <v>0.01</v>
      </c>
      <c r="P86" s="176">
        <v>7.5999999999999998E-2</v>
      </c>
      <c r="Q86" s="176">
        <f>ROUND(E86*P86,2)</f>
        <v>0.97</v>
      </c>
      <c r="R86" s="176"/>
      <c r="S86" s="176" t="s">
        <v>129</v>
      </c>
      <c r="T86" s="177" t="s">
        <v>129</v>
      </c>
      <c r="U86" s="158">
        <v>0.93899999999999995</v>
      </c>
      <c r="V86" s="158">
        <f>ROUND(E86*U86,2)</f>
        <v>12.02</v>
      </c>
      <c r="W86" s="158"/>
      <c r="X86" s="158" t="s">
        <v>130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147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9" t="s">
        <v>229</v>
      </c>
      <c r="D87" s="160"/>
      <c r="E87" s="161">
        <v>12.8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133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1">
        <v>32</v>
      </c>
      <c r="B88" s="172" t="s">
        <v>230</v>
      </c>
      <c r="C88" s="188" t="s">
        <v>231</v>
      </c>
      <c r="D88" s="173" t="s">
        <v>140</v>
      </c>
      <c r="E88" s="174">
        <v>3.6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6">
        <v>1E-3</v>
      </c>
      <c r="O88" s="176">
        <f>ROUND(E88*N88,2)</f>
        <v>0</v>
      </c>
      <c r="P88" s="176">
        <v>6.3E-2</v>
      </c>
      <c r="Q88" s="176">
        <f>ROUND(E88*P88,2)</f>
        <v>0.23</v>
      </c>
      <c r="R88" s="176"/>
      <c r="S88" s="176" t="s">
        <v>129</v>
      </c>
      <c r="T88" s="177" t="s">
        <v>129</v>
      </c>
      <c r="U88" s="158">
        <v>0.71799999999999997</v>
      </c>
      <c r="V88" s="158">
        <f>ROUND(E88*U88,2)</f>
        <v>2.58</v>
      </c>
      <c r="W88" s="158"/>
      <c r="X88" s="158" t="s">
        <v>130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131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9" t="s">
        <v>232</v>
      </c>
      <c r="D89" s="160"/>
      <c r="E89" s="161">
        <v>3.6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133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1">
        <v>33</v>
      </c>
      <c r="B90" s="172" t="s">
        <v>233</v>
      </c>
      <c r="C90" s="188" t="s">
        <v>234</v>
      </c>
      <c r="D90" s="173" t="s">
        <v>159</v>
      </c>
      <c r="E90" s="174">
        <v>11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6">
        <v>1.33E-3</v>
      </c>
      <c r="O90" s="176">
        <f>ROUND(E90*N90,2)</f>
        <v>0.01</v>
      </c>
      <c r="P90" s="176">
        <v>0.14899999999999999</v>
      </c>
      <c r="Q90" s="176">
        <f>ROUND(E90*P90,2)</f>
        <v>1.64</v>
      </c>
      <c r="R90" s="176"/>
      <c r="S90" s="176" t="s">
        <v>129</v>
      </c>
      <c r="T90" s="177" t="s">
        <v>129</v>
      </c>
      <c r="U90" s="158">
        <v>2.3079999999999998</v>
      </c>
      <c r="V90" s="158">
        <f>ROUND(E90*U90,2)</f>
        <v>25.39</v>
      </c>
      <c r="W90" s="158"/>
      <c r="X90" s="158" t="s">
        <v>130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131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9" t="s">
        <v>235</v>
      </c>
      <c r="D91" s="160"/>
      <c r="E91" s="161">
        <v>11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133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1">
        <v>34</v>
      </c>
      <c r="B92" s="172" t="s">
        <v>236</v>
      </c>
      <c r="C92" s="188" t="s">
        <v>237</v>
      </c>
      <c r="D92" s="173" t="s">
        <v>128</v>
      </c>
      <c r="E92" s="174">
        <v>1.64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6">
        <v>1.33E-3</v>
      </c>
      <c r="O92" s="176">
        <f>ROUND(E92*N92,2)</f>
        <v>0</v>
      </c>
      <c r="P92" s="176">
        <v>1.8</v>
      </c>
      <c r="Q92" s="176">
        <f>ROUND(E92*P92,2)</f>
        <v>2.95</v>
      </c>
      <c r="R92" s="176"/>
      <c r="S92" s="176" t="s">
        <v>129</v>
      </c>
      <c r="T92" s="177" t="s">
        <v>129</v>
      </c>
      <c r="U92" s="158">
        <v>4.67</v>
      </c>
      <c r="V92" s="158">
        <f>ROUND(E92*U92,2)</f>
        <v>7.66</v>
      </c>
      <c r="W92" s="158"/>
      <c r="X92" s="158" t="s">
        <v>130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147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9" t="s">
        <v>238</v>
      </c>
      <c r="D93" s="160"/>
      <c r="E93" s="161">
        <v>1.64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1">
        <v>35</v>
      </c>
      <c r="B94" s="172" t="s">
        <v>239</v>
      </c>
      <c r="C94" s="188" t="s">
        <v>240</v>
      </c>
      <c r="D94" s="173" t="s">
        <v>166</v>
      </c>
      <c r="E94" s="174">
        <v>4.2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76">
        <v>4.8999999999999998E-4</v>
      </c>
      <c r="O94" s="176">
        <f>ROUND(E94*N94,2)</f>
        <v>0</v>
      </c>
      <c r="P94" s="176">
        <v>8.1000000000000003E-2</v>
      </c>
      <c r="Q94" s="176">
        <f>ROUND(E94*P94,2)</f>
        <v>0.34</v>
      </c>
      <c r="R94" s="176"/>
      <c r="S94" s="176" t="s">
        <v>129</v>
      </c>
      <c r="T94" s="177" t="s">
        <v>129</v>
      </c>
      <c r="U94" s="158">
        <v>1.042</v>
      </c>
      <c r="V94" s="158">
        <f>ROUND(E94*U94,2)</f>
        <v>4.38</v>
      </c>
      <c r="W94" s="158"/>
      <c r="X94" s="158" t="s">
        <v>130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131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9" t="s">
        <v>241</v>
      </c>
      <c r="D95" s="160"/>
      <c r="E95" s="161">
        <v>4.2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133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5" t="s">
        <v>124</v>
      </c>
      <c r="B96" s="166" t="s">
        <v>66</v>
      </c>
      <c r="C96" s="187" t="s">
        <v>67</v>
      </c>
      <c r="D96" s="167"/>
      <c r="E96" s="168"/>
      <c r="F96" s="169"/>
      <c r="G96" s="169">
        <f>SUMIF(AG97:AG104,"&lt;&gt;NOR",G97:G104)</f>
        <v>0</v>
      </c>
      <c r="H96" s="169"/>
      <c r="I96" s="169">
        <f>SUM(I97:I104)</f>
        <v>0</v>
      </c>
      <c r="J96" s="169"/>
      <c r="K96" s="169">
        <f>SUM(K97:K104)</f>
        <v>0</v>
      </c>
      <c r="L96" s="169"/>
      <c r="M96" s="169">
        <f>SUM(M97:M104)</f>
        <v>0</v>
      </c>
      <c r="N96" s="169"/>
      <c r="O96" s="169">
        <f>SUM(O97:O104)</f>
        <v>0</v>
      </c>
      <c r="P96" s="169"/>
      <c r="Q96" s="169">
        <f>SUM(Q97:Q104)</f>
        <v>4.97</v>
      </c>
      <c r="R96" s="169"/>
      <c r="S96" s="169"/>
      <c r="T96" s="170"/>
      <c r="U96" s="164"/>
      <c r="V96" s="164">
        <f>SUM(V97:V104)</f>
        <v>56.62</v>
      </c>
      <c r="W96" s="164"/>
      <c r="X96" s="164"/>
      <c r="AG96" t="s">
        <v>125</v>
      </c>
    </row>
    <row r="97" spans="1:60" outlineLevel="1" x14ac:dyDescent="0.2">
      <c r="A97" s="171">
        <v>36</v>
      </c>
      <c r="B97" s="172" t="s">
        <v>242</v>
      </c>
      <c r="C97" s="188" t="s">
        <v>243</v>
      </c>
      <c r="D97" s="173" t="s">
        <v>140</v>
      </c>
      <c r="E97" s="174">
        <v>497.41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6">
        <v>0</v>
      </c>
      <c r="O97" s="176">
        <f>ROUND(E97*N97,2)</f>
        <v>0</v>
      </c>
      <c r="P97" s="176">
        <v>0.01</v>
      </c>
      <c r="Q97" s="176">
        <f>ROUND(E97*P97,2)</f>
        <v>4.97</v>
      </c>
      <c r="R97" s="176"/>
      <c r="S97" s="176" t="s">
        <v>129</v>
      </c>
      <c r="T97" s="177" t="s">
        <v>129</v>
      </c>
      <c r="U97" s="158">
        <v>0.08</v>
      </c>
      <c r="V97" s="158">
        <f>ROUND(E97*U97,2)</f>
        <v>39.79</v>
      </c>
      <c r="W97" s="158"/>
      <c r="X97" s="158" t="s">
        <v>130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147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33.75" outlineLevel="1" x14ac:dyDescent="0.2">
      <c r="A98" s="155"/>
      <c r="B98" s="156"/>
      <c r="C98" s="189" t="s">
        <v>174</v>
      </c>
      <c r="D98" s="160"/>
      <c r="E98" s="161">
        <v>146.37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133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9" t="s">
        <v>175</v>
      </c>
      <c r="D99" s="160"/>
      <c r="E99" s="161">
        <v>206.88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133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9" t="s">
        <v>176</v>
      </c>
      <c r="D100" s="160"/>
      <c r="E100" s="161">
        <v>144.16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1">
        <v>37</v>
      </c>
      <c r="B101" s="172" t="s">
        <v>244</v>
      </c>
      <c r="C101" s="188" t="s">
        <v>245</v>
      </c>
      <c r="D101" s="173" t="s">
        <v>140</v>
      </c>
      <c r="E101" s="174">
        <v>56.1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21</v>
      </c>
      <c r="M101" s="176">
        <f>G101*(1+L101/100)</f>
        <v>0</v>
      </c>
      <c r="N101" s="176">
        <v>0</v>
      </c>
      <c r="O101" s="176">
        <f>ROUND(E101*N101,2)</f>
        <v>0</v>
      </c>
      <c r="P101" s="176">
        <v>0</v>
      </c>
      <c r="Q101" s="176">
        <f>ROUND(E101*P101,2)</f>
        <v>0</v>
      </c>
      <c r="R101" s="176"/>
      <c r="S101" s="176" t="s">
        <v>129</v>
      </c>
      <c r="T101" s="177" t="s">
        <v>129</v>
      </c>
      <c r="U101" s="158">
        <v>0.3</v>
      </c>
      <c r="V101" s="158">
        <f>ROUND(E101*U101,2)</f>
        <v>16.829999999999998</v>
      </c>
      <c r="W101" s="158"/>
      <c r="X101" s="158" t="s">
        <v>130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147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55"/>
      <c r="B102" s="156"/>
      <c r="C102" s="189" t="s">
        <v>246</v>
      </c>
      <c r="D102" s="160"/>
      <c r="E102" s="161">
        <v>44.46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9" t="s">
        <v>247</v>
      </c>
      <c r="D103" s="160"/>
      <c r="E103" s="161">
        <v>2.64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9" t="s">
        <v>248</v>
      </c>
      <c r="D104" s="160"/>
      <c r="E104" s="161">
        <v>9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5" t="s">
        <v>124</v>
      </c>
      <c r="B105" s="166" t="s">
        <v>68</v>
      </c>
      <c r="C105" s="187" t="s">
        <v>69</v>
      </c>
      <c r="D105" s="167"/>
      <c r="E105" s="168"/>
      <c r="F105" s="169"/>
      <c r="G105" s="169">
        <f>SUMIF(AG106:AG106,"&lt;&gt;NOR",G106:G106)</f>
        <v>0</v>
      </c>
      <c r="H105" s="169"/>
      <c r="I105" s="169">
        <f>SUM(I106:I106)</f>
        <v>0</v>
      </c>
      <c r="J105" s="169"/>
      <c r="K105" s="169">
        <f>SUM(K106:K106)</f>
        <v>0</v>
      </c>
      <c r="L105" s="169"/>
      <c r="M105" s="169">
        <f>SUM(M106:M106)</f>
        <v>0</v>
      </c>
      <c r="N105" s="169"/>
      <c r="O105" s="169">
        <f>SUM(O106:O106)</f>
        <v>0</v>
      </c>
      <c r="P105" s="169"/>
      <c r="Q105" s="169">
        <f>SUM(Q106:Q106)</f>
        <v>0</v>
      </c>
      <c r="R105" s="169"/>
      <c r="S105" s="169"/>
      <c r="T105" s="170"/>
      <c r="U105" s="164"/>
      <c r="V105" s="164">
        <f>SUM(V106:V106)</f>
        <v>134.08000000000001</v>
      </c>
      <c r="W105" s="164"/>
      <c r="X105" s="164"/>
      <c r="AG105" t="s">
        <v>125</v>
      </c>
    </row>
    <row r="106" spans="1:60" outlineLevel="1" x14ac:dyDescent="0.2">
      <c r="A106" s="178">
        <v>38</v>
      </c>
      <c r="B106" s="179" t="s">
        <v>249</v>
      </c>
      <c r="C106" s="190" t="s">
        <v>250</v>
      </c>
      <c r="D106" s="180" t="s">
        <v>136</v>
      </c>
      <c r="E106" s="181">
        <v>17.343599999999999</v>
      </c>
      <c r="F106" s="182"/>
      <c r="G106" s="183">
        <f>ROUND(E106*F106,2)</f>
        <v>0</v>
      </c>
      <c r="H106" s="182"/>
      <c r="I106" s="183">
        <f>ROUND(E106*H106,2)</f>
        <v>0</v>
      </c>
      <c r="J106" s="182"/>
      <c r="K106" s="183">
        <f>ROUND(E106*J106,2)</f>
        <v>0</v>
      </c>
      <c r="L106" s="183">
        <v>21</v>
      </c>
      <c r="M106" s="183">
        <f>G106*(1+L106/100)</f>
        <v>0</v>
      </c>
      <c r="N106" s="183">
        <v>0</v>
      </c>
      <c r="O106" s="183">
        <f>ROUND(E106*N106,2)</f>
        <v>0</v>
      </c>
      <c r="P106" s="183">
        <v>0</v>
      </c>
      <c r="Q106" s="183">
        <f>ROUND(E106*P106,2)</f>
        <v>0</v>
      </c>
      <c r="R106" s="183"/>
      <c r="S106" s="183" t="s">
        <v>129</v>
      </c>
      <c r="T106" s="184" t="s">
        <v>129</v>
      </c>
      <c r="U106" s="158">
        <v>7.7309999999999999</v>
      </c>
      <c r="V106" s="158">
        <f>ROUND(E106*U106,2)</f>
        <v>134.08000000000001</v>
      </c>
      <c r="W106" s="158"/>
      <c r="X106" s="158" t="s">
        <v>251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252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5" t="s">
        <v>124</v>
      </c>
      <c r="B107" s="166" t="s">
        <v>70</v>
      </c>
      <c r="C107" s="187" t="s">
        <v>71</v>
      </c>
      <c r="D107" s="167"/>
      <c r="E107" s="168"/>
      <c r="F107" s="169"/>
      <c r="G107" s="169">
        <f>SUMIF(AG108:AG108,"&lt;&gt;NOR",G108:G108)</f>
        <v>0</v>
      </c>
      <c r="H107" s="169"/>
      <c r="I107" s="169">
        <f>SUM(I108:I108)</f>
        <v>0</v>
      </c>
      <c r="J107" s="169"/>
      <c r="K107" s="169">
        <f>SUM(K108:K108)</f>
        <v>0</v>
      </c>
      <c r="L107" s="169"/>
      <c r="M107" s="169">
        <f>SUM(M108:M108)</f>
        <v>0</v>
      </c>
      <c r="N107" s="169"/>
      <c r="O107" s="169">
        <f>SUM(O108:O108)</f>
        <v>0</v>
      </c>
      <c r="P107" s="169"/>
      <c r="Q107" s="169">
        <f>SUM(Q108:Q108)</f>
        <v>0</v>
      </c>
      <c r="R107" s="169"/>
      <c r="S107" s="169"/>
      <c r="T107" s="170"/>
      <c r="U107" s="164"/>
      <c r="V107" s="164">
        <f>SUM(V108:V108)</f>
        <v>0</v>
      </c>
      <c r="W107" s="164"/>
      <c r="X107" s="164"/>
      <c r="AG107" t="s">
        <v>125</v>
      </c>
    </row>
    <row r="108" spans="1:60" outlineLevel="1" x14ac:dyDescent="0.2">
      <c r="A108" s="178">
        <v>39</v>
      </c>
      <c r="B108" s="179" t="s">
        <v>253</v>
      </c>
      <c r="C108" s="190" t="s">
        <v>254</v>
      </c>
      <c r="D108" s="180" t="s">
        <v>255</v>
      </c>
      <c r="E108" s="181">
        <v>1</v>
      </c>
      <c r="F108" s="182"/>
      <c r="G108" s="183">
        <f>ROUND(E108*F108,2)</f>
        <v>0</v>
      </c>
      <c r="H108" s="182"/>
      <c r="I108" s="183">
        <f>ROUND(E108*H108,2)</f>
        <v>0</v>
      </c>
      <c r="J108" s="182"/>
      <c r="K108" s="183">
        <f>ROUND(E108*J108,2)</f>
        <v>0</v>
      </c>
      <c r="L108" s="183">
        <v>21</v>
      </c>
      <c r="M108" s="183">
        <f>G108*(1+L108/100)</f>
        <v>0</v>
      </c>
      <c r="N108" s="183">
        <v>0</v>
      </c>
      <c r="O108" s="183">
        <f>ROUND(E108*N108,2)</f>
        <v>0</v>
      </c>
      <c r="P108" s="183">
        <v>0</v>
      </c>
      <c r="Q108" s="183">
        <f>ROUND(E108*P108,2)</f>
        <v>0</v>
      </c>
      <c r="R108" s="183"/>
      <c r="S108" s="183" t="s">
        <v>200</v>
      </c>
      <c r="T108" s="184" t="s">
        <v>256</v>
      </c>
      <c r="U108" s="158">
        <v>0</v>
      </c>
      <c r="V108" s="158">
        <f>ROUND(E108*U108,2)</f>
        <v>0</v>
      </c>
      <c r="W108" s="158"/>
      <c r="X108" s="158" t="s">
        <v>130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165" t="s">
        <v>124</v>
      </c>
      <c r="B109" s="166" t="s">
        <v>72</v>
      </c>
      <c r="C109" s="187" t="s">
        <v>73</v>
      </c>
      <c r="D109" s="167"/>
      <c r="E109" s="168"/>
      <c r="F109" s="169"/>
      <c r="G109" s="169">
        <f>SUMIF(AG110:AG110,"&lt;&gt;NOR",G110:G110)</f>
        <v>0</v>
      </c>
      <c r="H109" s="169"/>
      <c r="I109" s="169">
        <f>SUM(I110:I110)</f>
        <v>0</v>
      </c>
      <c r="J109" s="169"/>
      <c r="K109" s="169">
        <f>SUM(K110:K110)</f>
        <v>0</v>
      </c>
      <c r="L109" s="169"/>
      <c r="M109" s="169">
        <f>SUM(M110:M110)</f>
        <v>0</v>
      </c>
      <c r="N109" s="169"/>
      <c r="O109" s="169">
        <f>SUM(O110:O110)</f>
        <v>0</v>
      </c>
      <c r="P109" s="169"/>
      <c r="Q109" s="169">
        <f>SUM(Q110:Q110)</f>
        <v>0.19</v>
      </c>
      <c r="R109" s="169"/>
      <c r="S109" s="169"/>
      <c r="T109" s="170"/>
      <c r="U109" s="164"/>
      <c r="V109" s="164">
        <f>SUM(V110:V110)</f>
        <v>6.43</v>
      </c>
      <c r="W109" s="164"/>
      <c r="X109" s="164"/>
      <c r="AG109" t="s">
        <v>125</v>
      </c>
    </row>
    <row r="110" spans="1:60" ht="22.5" outlineLevel="1" x14ac:dyDescent="0.2">
      <c r="A110" s="178">
        <v>40</v>
      </c>
      <c r="B110" s="179" t="s">
        <v>257</v>
      </c>
      <c r="C110" s="190" t="s">
        <v>258</v>
      </c>
      <c r="D110" s="180" t="s">
        <v>159</v>
      </c>
      <c r="E110" s="181">
        <v>6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21</v>
      </c>
      <c r="M110" s="183">
        <f>G110*(1+L110/100)</f>
        <v>0</v>
      </c>
      <c r="N110" s="183">
        <v>0</v>
      </c>
      <c r="O110" s="183">
        <f>ROUND(E110*N110,2)</f>
        <v>0</v>
      </c>
      <c r="P110" s="183">
        <v>3.1870000000000002E-2</v>
      </c>
      <c r="Q110" s="183">
        <f>ROUND(E110*P110,2)</f>
        <v>0.19</v>
      </c>
      <c r="R110" s="183"/>
      <c r="S110" s="183" t="s">
        <v>129</v>
      </c>
      <c r="T110" s="184" t="s">
        <v>129</v>
      </c>
      <c r="U110" s="158">
        <v>1.07128</v>
      </c>
      <c r="V110" s="158">
        <f>ROUND(E110*U110,2)</f>
        <v>6.43</v>
      </c>
      <c r="W110" s="158"/>
      <c r="X110" s="158" t="s">
        <v>259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260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5" t="s">
        <v>124</v>
      </c>
      <c r="B111" s="166" t="s">
        <v>74</v>
      </c>
      <c r="C111" s="187" t="s">
        <v>75</v>
      </c>
      <c r="D111" s="167"/>
      <c r="E111" s="168"/>
      <c r="F111" s="169"/>
      <c r="G111" s="169">
        <f>SUMIF(AG112:AG125,"&lt;&gt;NOR",G112:G125)</f>
        <v>0</v>
      </c>
      <c r="H111" s="169"/>
      <c r="I111" s="169">
        <f>SUM(I112:I125)</f>
        <v>0</v>
      </c>
      <c r="J111" s="169"/>
      <c r="K111" s="169">
        <f>SUM(K112:K125)</f>
        <v>0</v>
      </c>
      <c r="L111" s="169"/>
      <c r="M111" s="169">
        <f>SUM(M112:M125)</f>
        <v>0</v>
      </c>
      <c r="N111" s="169"/>
      <c r="O111" s="169">
        <f>SUM(O112:O125)</f>
        <v>0</v>
      </c>
      <c r="P111" s="169"/>
      <c r="Q111" s="169">
        <f>SUM(Q112:Q125)</f>
        <v>0</v>
      </c>
      <c r="R111" s="169"/>
      <c r="S111" s="169"/>
      <c r="T111" s="170"/>
      <c r="U111" s="164"/>
      <c r="V111" s="164">
        <f>SUM(V112:V125)</f>
        <v>0</v>
      </c>
      <c r="W111" s="164"/>
      <c r="X111" s="164"/>
      <c r="AG111" t="s">
        <v>125</v>
      </c>
    </row>
    <row r="112" spans="1:60" ht="22.5" outlineLevel="1" x14ac:dyDescent="0.2">
      <c r="A112" s="171">
        <v>41</v>
      </c>
      <c r="B112" s="172" t="s">
        <v>261</v>
      </c>
      <c r="C112" s="188" t="s">
        <v>262</v>
      </c>
      <c r="D112" s="173" t="s">
        <v>263</v>
      </c>
      <c r="E112" s="174">
        <v>2</v>
      </c>
      <c r="F112" s="175"/>
      <c r="G112" s="176">
        <f>ROUND(E112*F112,2)</f>
        <v>0</v>
      </c>
      <c r="H112" s="175"/>
      <c r="I112" s="176">
        <f>ROUND(E112*H112,2)</f>
        <v>0</v>
      </c>
      <c r="J112" s="175"/>
      <c r="K112" s="176">
        <f>ROUND(E112*J112,2)</f>
        <v>0</v>
      </c>
      <c r="L112" s="176">
        <v>21</v>
      </c>
      <c r="M112" s="176">
        <f>G112*(1+L112/100)</f>
        <v>0</v>
      </c>
      <c r="N112" s="176">
        <v>0</v>
      </c>
      <c r="O112" s="176">
        <f>ROUND(E112*N112,2)</f>
        <v>0</v>
      </c>
      <c r="P112" s="176">
        <v>0</v>
      </c>
      <c r="Q112" s="176">
        <f>ROUND(E112*P112,2)</f>
        <v>0</v>
      </c>
      <c r="R112" s="176"/>
      <c r="S112" s="176" t="s">
        <v>200</v>
      </c>
      <c r="T112" s="177" t="s">
        <v>256</v>
      </c>
      <c r="U112" s="158">
        <v>0</v>
      </c>
      <c r="V112" s="158">
        <f>ROUND(E112*U112,2)</f>
        <v>0</v>
      </c>
      <c r="W112" s="158"/>
      <c r="X112" s="158" t="s">
        <v>130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147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9" t="s">
        <v>264</v>
      </c>
      <c r="D113" s="160"/>
      <c r="E113" s="161">
        <v>2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71">
        <v>42</v>
      </c>
      <c r="B114" s="172" t="s">
        <v>265</v>
      </c>
      <c r="C114" s="188" t="s">
        <v>266</v>
      </c>
      <c r="D114" s="173" t="s">
        <v>263</v>
      </c>
      <c r="E114" s="174">
        <v>7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76">
        <v>0</v>
      </c>
      <c r="O114" s="176">
        <f>ROUND(E114*N114,2)</f>
        <v>0</v>
      </c>
      <c r="P114" s="176">
        <v>0</v>
      </c>
      <c r="Q114" s="176">
        <f>ROUND(E114*P114,2)</f>
        <v>0</v>
      </c>
      <c r="R114" s="176"/>
      <c r="S114" s="176" t="s">
        <v>200</v>
      </c>
      <c r="T114" s="177" t="s">
        <v>256</v>
      </c>
      <c r="U114" s="158">
        <v>0</v>
      </c>
      <c r="V114" s="158">
        <f>ROUND(E114*U114,2)</f>
        <v>0</v>
      </c>
      <c r="W114" s="158"/>
      <c r="X114" s="158" t="s">
        <v>130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147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9" t="s">
        <v>267</v>
      </c>
      <c r="D115" s="160"/>
      <c r="E115" s="161">
        <v>7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71">
        <v>43</v>
      </c>
      <c r="B116" s="172" t="s">
        <v>268</v>
      </c>
      <c r="C116" s="188" t="s">
        <v>269</v>
      </c>
      <c r="D116" s="173" t="s">
        <v>263</v>
      </c>
      <c r="E116" s="174">
        <v>2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76">
        <v>0</v>
      </c>
      <c r="O116" s="176">
        <f>ROUND(E116*N116,2)</f>
        <v>0</v>
      </c>
      <c r="P116" s="176">
        <v>0</v>
      </c>
      <c r="Q116" s="176">
        <f>ROUND(E116*P116,2)</f>
        <v>0</v>
      </c>
      <c r="R116" s="176"/>
      <c r="S116" s="176" t="s">
        <v>200</v>
      </c>
      <c r="T116" s="177" t="s">
        <v>256</v>
      </c>
      <c r="U116" s="158">
        <v>0</v>
      </c>
      <c r="V116" s="158">
        <f>ROUND(E116*U116,2)</f>
        <v>0</v>
      </c>
      <c r="W116" s="158"/>
      <c r="X116" s="158" t="s">
        <v>130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147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9" t="s">
        <v>270</v>
      </c>
      <c r="D117" s="160"/>
      <c r="E117" s="161">
        <v>2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2.5" outlineLevel="1" x14ac:dyDescent="0.2">
      <c r="A118" s="171">
        <v>44</v>
      </c>
      <c r="B118" s="172" t="s">
        <v>271</v>
      </c>
      <c r="C118" s="188" t="s">
        <v>272</v>
      </c>
      <c r="D118" s="173" t="s">
        <v>263</v>
      </c>
      <c r="E118" s="174">
        <v>3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6">
        <v>0</v>
      </c>
      <c r="O118" s="176">
        <f>ROUND(E118*N118,2)</f>
        <v>0</v>
      </c>
      <c r="P118" s="176">
        <v>0</v>
      </c>
      <c r="Q118" s="176">
        <f>ROUND(E118*P118,2)</f>
        <v>0</v>
      </c>
      <c r="R118" s="176"/>
      <c r="S118" s="176" t="s">
        <v>200</v>
      </c>
      <c r="T118" s="177" t="s">
        <v>256</v>
      </c>
      <c r="U118" s="158">
        <v>0</v>
      </c>
      <c r="V118" s="158">
        <f>ROUND(E118*U118,2)</f>
        <v>0</v>
      </c>
      <c r="W118" s="158"/>
      <c r="X118" s="158" t="s">
        <v>130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147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9" t="s">
        <v>273</v>
      </c>
      <c r="D119" s="160"/>
      <c r="E119" s="161">
        <v>3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1">
        <v>45</v>
      </c>
      <c r="B120" s="172" t="s">
        <v>274</v>
      </c>
      <c r="C120" s="188" t="s">
        <v>275</v>
      </c>
      <c r="D120" s="173" t="s">
        <v>263</v>
      </c>
      <c r="E120" s="174">
        <v>1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76">
        <v>0</v>
      </c>
      <c r="O120" s="176">
        <f>ROUND(E120*N120,2)</f>
        <v>0</v>
      </c>
      <c r="P120" s="176">
        <v>0</v>
      </c>
      <c r="Q120" s="176">
        <f>ROUND(E120*P120,2)</f>
        <v>0</v>
      </c>
      <c r="R120" s="176"/>
      <c r="S120" s="176" t="s">
        <v>200</v>
      </c>
      <c r="T120" s="177" t="s">
        <v>256</v>
      </c>
      <c r="U120" s="158">
        <v>0</v>
      </c>
      <c r="V120" s="158">
        <f>ROUND(E120*U120,2)</f>
        <v>0</v>
      </c>
      <c r="W120" s="158"/>
      <c r="X120" s="158" t="s">
        <v>130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147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9" t="s">
        <v>276</v>
      </c>
      <c r="D121" s="160"/>
      <c r="E121" s="161">
        <v>1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133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33.75" outlineLevel="1" x14ac:dyDescent="0.2">
      <c r="A122" s="171">
        <v>46</v>
      </c>
      <c r="B122" s="172" t="s">
        <v>277</v>
      </c>
      <c r="C122" s="188" t="s">
        <v>278</v>
      </c>
      <c r="D122" s="173" t="s">
        <v>263</v>
      </c>
      <c r="E122" s="174">
        <v>1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6">
        <v>0</v>
      </c>
      <c r="O122" s="176">
        <f>ROUND(E122*N122,2)</f>
        <v>0</v>
      </c>
      <c r="P122" s="176">
        <v>0</v>
      </c>
      <c r="Q122" s="176">
        <f>ROUND(E122*P122,2)</f>
        <v>0</v>
      </c>
      <c r="R122" s="176"/>
      <c r="S122" s="176" t="s">
        <v>200</v>
      </c>
      <c r="T122" s="177" t="s">
        <v>256</v>
      </c>
      <c r="U122" s="158">
        <v>0</v>
      </c>
      <c r="V122" s="158">
        <f>ROUND(E122*U122,2)</f>
        <v>0</v>
      </c>
      <c r="W122" s="158"/>
      <c r="X122" s="158" t="s">
        <v>130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147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9" t="s">
        <v>279</v>
      </c>
      <c r="D123" s="160"/>
      <c r="E123" s="161">
        <v>1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71">
        <v>47</v>
      </c>
      <c r="B124" s="172" t="s">
        <v>280</v>
      </c>
      <c r="C124" s="188" t="s">
        <v>281</v>
      </c>
      <c r="D124" s="173" t="s">
        <v>159</v>
      </c>
      <c r="E124" s="174">
        <v>1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6">
        <v>0</v>
      </c>
      <c r="O124" s="176">
        <f>ROUND(E124*N124,2)</f>
        <v>0</v>
      </c>
      <c r="P124" s="176">
        <v>0</v>
      </c>
      <c r="Q124" s="176">
        <f>ROUND(E124*P124,2)</f>
        <v>0</v>
      </c>
      <c r="R124" s="176"/>
      <c r="S124" s="176" t="s">
        <v>200</v>
      </c>
      <c r="T124" s="177" t="s">
        <v>256</v>
      </c>
      <c r="U124" s="158">
        <v>0</v>
      </c>
      <c r="V124" s="158">
        <f>ROUND(E124*U124,2)</f>
        <v>0</v>
      </c>
      <c r="W124" s="158"/>
      <c r="X124" s="158" t="s">
        <v>130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131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9" t="s">
        <v>282</v>
      </c>
      <c r="D125" s="160"/>
      <c r="E125" s="161">
        <v>1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5" t="s">
        <v>124</v>
      </c>
      <c r="B126" s="166" t="s">
        <v>76</v>
      </c>
      <c r="C126" s="187" t="s">
        <v>77</v>
      </c>
      <c r="D126" s="167"/>
      <c r="E126" s="168"/>
      <c r="F126" s="169"/>
      <c r="G126" s="169">
        <f>SUMIF(AG127:AG128,"&lt;&gt;NOR",G127:G128)</f>
        <v>0</v>
      </c>
      <c r="H126" s="169"/>
      <c r="I126" s="169">
        <f>SUM(I127:I128)</f>
        <v>0</v>
      </c>
      <c r="J126" s="169"/>
      <c r="K126" s="169">
        <f>SUM(K127:K128)</f>
        <v>0</v>
      </c>
      <c r="L126" s="169"/>
      <c r="M126" s="169">
        <f>SUM(M127:M128)</f>
        <v>0</v>
      </c>
      <c r="N126" s="169"/>
      <c r="O126" s="169">
        <f>SUM(O127:O128)</f>
        <v>0.05</v>
      </c>
      <c r="P126" s="169"/>
      <c r="Q126" s="169">
        <f>SUM(Q127:Q128)</f>
        <v>0</v>
      </c>
      <c r="R126" s="169"/>
      <c r="S126" s="169"/>
      <c r="T126" s="170"/>
      <c r="U126" s="164"/>
      <c r="V126" s="164">
        <f>SUM(V127:V128)</f>
        <v>6.82</v>
      </c>
      <c r="W126" s="164"/>
      <c r="X126" s="164"/>
      <c r="AG126" t="s">
        <v>125</v>
      </c>
    </row>
    <row r="127" spans="1:60" ht="22.5" outlineLevel="1" x14ac:dyDescent="0.2">
      <c r="A127" s="171">
        <v>48</v>
      </c>
      <c r="B127" s="172" t="s">
        <v>283</v>
      </c>
      <c r="C127" s="188" t="s">
        <v>284</v>
      </c>
      <c r="D127" s="173" t="s">
        <v>140</v>
      </c>
      <c r="E127" s="174">
        <v>6.7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76">
        <v>7.0000000000000001E-3</v>
      </c>
      <c r="O127" s="176">
        <f>ROUND(E127*N127,2)</f>
        <v>0.05</v>
      </c>
      <c r="P127" s="176">
        <v>0</v>
      </c>
      <c r="Q127" s="176">
        <f>ROUND(E127*P127,2)</f>
        <v>0</v>
      </c>
      <c r="R127" s="176"/>
      <c r="S127" s="176" t="s">
        <v>129</v>
      </c>
      <c r="T127" s="177" t="s">
        <v>129</v>
      </c>
      <c r="U127" s="158">
        <v>1.0180400000000001</v>
      </c>
      <c r="V127" s="158">
        <f>ROUND(E127*U127,2)</f>
        <v>6.82</v>
      </c>
      <c r="W127" s="158"/>
      <c r="X127" s="158" t="s">
        <v>259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260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9" t="s">
        <v>285</v>
      </c>
      <c r="D128" s="160"/>
      <c r="E128" s="161">
        <v>6.7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x14ac:dyDescent="0.2">
      <c r="A129" s="165" t="s">
        <v>124</v>
      </c>
      <c r="B129" s="166" t="s">
        <v>78</v>
      </c>
      <c r="C129" s="187" t="s">
        <v>79</v>
      </c>
      <c r="D129" s="167"/>
      <c r="E129" s="168"/>
      <c r="F129" s="169"/>
      <c r="G129" s="169">
        <f>SUMIF(AG130:AG135,"&lt;&gt;NOR",G130:G135)</f>
        <v>0</v>
      </c>
      <c r="H129" s="169"/>
      <c r="I129" s="169">
        <f>SUM(I130:I135)</f>
        <v>0</v>
      </c>
      <c r="J129" s="169"/>
      <c r="K129" s="169">
        <f>SUM(K130:K135)</f>
        <v>0</v>
      </c>
      <c r="L129" s="169"/>
      <c r="M129" s="169">
        <f>SUM(M130:M135)</f>
        <v>0</v>
      </c>
      <c r="N129" s="169"/>
      <c r="O129" s="169">
        <f>SUM(O130:O135)</f>
        <v>0.04</v>
      </c>
      <c r="P129" s="169"/>
      <c r="Q129" s="169">
        <f>SUM(Q130:Q135)</f>
        <v>0</v>
      </c>
      <c r="R129" s="169"/>
      <c r="S129" s="169"/>
      <c r="T129" s="170"/>
      <c r="U129" s="164"/>
      <c r="V129" s="164">
        <f>SUM(V130:V135)</f>
        <v>1.81</v>
      </c>
      <c r="W129" s="164"/>
      <c r="X129" s="164"/>
      <c r="AG129" t="s">
        <v>125</v>
      </c>
    </row>
    <row r="130" spans="1:60" ht="22.5" outlineLevel="1" x14ac:dyDescent="0.2">
      <c r="A130" s="171">
        <v>49</v>
      </c>
      <c r="B130" s="172" t="s">
        <v>286</v>
      </c>
      <c r="C130" s="188" t="s">
        <v>287</v>
      </c>
      <c r="D130" s="173" t="s">
        <v>140</v>
      </c>
      <c r="E130" s="174">
        <v>1.4875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76">
        <v>2.5200000000000001E-3</v>
      </c>
      <c r="O130" s="176">
        <f>ROUND(E130*N130,2)</f>
        <v>0</v>
      </c>
      <c r="P130" s="176">
        <v>0</v>
      </c>
      <c r="Q130" s="176">
        <f>ROUND(E130*P130,2)</f>
        <v>0</v>
      </c>
      <c r="R130" s="176"/>
      <c r="S130" s="176" t="s">
        <v>129</v>
      </c>
      <c r="T130" s="177" t="s">
        <v>167</v>
      </c>
      <c r="U130" s="158">
        <v>0.97799999999999998</v>
      </c>
      <c r="V130" s="158">
        <f>ROUND(E130*U130,2)</f>
        <v>1.45</v>
      </c>
      <c r="W130" s="158"/>
      <c r="X130" s="158" t="s">
        <v>130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288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9" t="s">
        <v>289</v>
      </c>
      <c r="D131" s="160"/>
      <c r="E131" s="161">
        <v>1.4875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1">
        <v>50</v>
      </c>
      <c r="B132" s="172" t="s">
        <v>290</v>
      </c>
      <c r="C132" s="188" t="s">
        <v>291</v>
      </c>
      <c r="D132" s="173" t="s">
        <v>166</v>
      </c>
      <c r="E132" s="174">
        <v>5.2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6">
        <v>0</v>
      </c>
      <c r="O132" s="176">
        <f>ROUND(E132*N132,2)</f>
        <v>0</v>
      </c>
      <c r="P132" s="176">
        <v>0</v>
      </c>
      <c r="Q132" s="176">
        <f>ROUND(E132*P132,2)</f>
        <v>0</v>
      </c>
      <c r="R132" s="176"/>
      <c r="S132" s="176" t="s">
        <v>129</v>
      </c>
      <c r="T132" s="177" t="s">
        <v>167</v>
      </c>
      <c r="U132" s="158">
        <v>7.0000000000000007E-2</v>
      </c>
      <c r="V132" s="158">
        <f>ROUND(E132*U132,2)</f>
        <v>0.36</v>
      </c>
      <c r="W132" s="158"/>
      <c r="X132" s="158" t="s">
        <v>130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288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9" t="s">
        <v>292</v>
      </c>
      <c r="D133" s="160"/>
      <c r="E133" s="161">
        <v>5.2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1">
        <v>51</v>
      </c>
      <c r="B134" s="172" t="s">
        <v>293</v>
      </c>
      <c r="C134" s="188" t="s">
        <v>294</v>
      </c>
      <c r="D134" s="173" t="s">
        <v>140</v>
      </c>
      <c r="E134" s="174">
        <v>2</v>
      </c>
      <c r="F134" s="175"/>
      <c r="G134" s="176">
        <f>ROUND(E134*F134,2)</f>
        <v>0</v>
      </c>
      <c r="H134" s="175"/>
      <c r="I134" s="176">
        <f>ROUND(E134*H134,2)</f>
        <v>0</v>
      </c>
      <c r="J134" s="175"/>
      <c r="K134" s="176">
        <f>ROUND(E134*J134,2)</f>
        <v>0</v>
      </c>
      <c r="L134" s="176">
        <v>21</v>
      </c>
      <c r="M134" s="176">
        <f>G134*(1+L134/100)</f>
        <v>0</v>
      </c>
      <c r="N134" s="176">
        <v>1.9199999999999998E-2</v>
      </c>
      <c r="O134" s="176">
        <f>ROUND(E134*N134,2)</f>
        <v>0.04</v>
      </c>
      <c r="P134" s="176">
        <v>0</v>
      </c>
      <c r="Q134" s="176">
        <f>ROUND(E134*P134,2)</f>
        <v>0</v>
      </c>
      <c r="R134" s="176" t="s">
        <v>295</v>
      </c>
      <c r="S134" s="176" t="s">
        <v>129</v>
      </c>
      <c r="T134" s="177" t="s">
        <v>167</v>
      </c>
      <c r="U134" s="158">
        <v>0</v>
      </c>
      <c r="V134" s="158">
        <f>ROUND(E134*U134,2)</f>
        <v>0</v>
      </c>
      <c r="W134" s="158"/>
      <c r="X134" s="158" t="s">
        <v>296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297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>
        <v>52</v>
      </c>
      <c r="B135" s="156" t="s">
        <v>298</v>
      </c>
      <c r="C135" s="191" t="s">
        <v>299</v>
      </c>
      <c r="D135" s="157" t="s">
        <v>0</v>
      </c>
      <c r="E135" s="185"/>
      <c r="F135" s="159"/>
      <c r="G135" s="158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8"/>
      <c r="S135" s="158" t="s">
        <v>129</v>
      </c>
      <c r="T135" s="158" t="s">
        <v>167</v>
      </c>
      <c r="U135" s="158">
        <v>0</v>
      </c>
      <c r="V135" s="158">
        <f>ROUND(E135*U135,2)</f>
        <v>0</v>
      </c>
      <c r="W135" s="158"/>
      <c r="X135" s="158" t="s">
        <v>251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252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x14ac:dyDescent="0.2">
      <c r="A136" s="165" t="s">
        <v>124</v>
      </c>
      <c r="B136" s="166" t="s">
        <v>80</v>
      </c>
      <c r="C136" s="187" t="s">
        <v>81</v>
      </c>
      <c r="D136" s="167"/>
      <c r="E136" s="168"/>
      <c r="F136" s="169"/>
      <c r="G136" s="169">
        <f>SUMIF(AG137:AG138,"&lt;&gt;NOR",G137:G138)</f>
        <v>0</v>
      </c>
      <c r="H136" s="169"/>
      <c r="I136" s="169">
        <f>SUM(I137:I138)</f>
        <v>0</v>
      </c>
      <c r="J136" s="169"/>
      <c r="K136" s="169">
        <f>SUM(K137:K138)</f>
        <v>0</v>
      </c>
      <c r="L136" s="169"/>
      <c r="M136" s="169">
        <f>SUM(M137:M138)</f>
        <v>0</v>
      </c>
      <c r="N136" s="169"/>
      <c r="O136" s="169">
        <f>SUM(O137:O138)</f>
        <v>0.17</v>
      </c>
      <c r="P136" s="169"/>
      <c r="Q136" s="169">
        <f>SUM(Q137:Q138)</f>
        <v>0</v>
      </c>
      <c r="R136" s="169"/>
      <c r="S136" s="169"/>
      <c r="T136" s="170"/>
      <c r="U136" s="164"/>
      <c r="V136" s="164">
        <f>SUM(V137:V138)</f>
        <v>13.34</v>
      </c>
      <c r="W136" s="164"/>
      <c r="X136" s="164"/>
      <c r="AG136" t="s">
        <v>125</v>
      </c>
    </row>
    <row r="137" spans="1:60" outlineLevel="1" x14ac:dyDescent="0.2">
      <c r="A137" s="171">
        <v>53</v>
      </c>
      <c r="B137" s="172" t="s">
        <v>300</v>
      </c>
      <c r="C137" s="188" t="s">
        <v>301</v>
      </c>
      <c r="D137" s="173" t="s">
        <v>140</v>
      </c>
      <c r="E137" s="174">
        <v>17.48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76">
        <v>9.6500000000000006E-3</v>
      </c>
      <c r="O137" s="176">
        <f>ROUND(E137*N137,2)</f>
        <v>0.17</v>
      </c>
      <c r="P137" s="176">
        <v>0</v>
      </c>
      <c r="Q137" s="176">
        <f>ROUND(E137*P137,2)</f>
        <v>0</v>
      </c>
      <c r="R137" s="176"/>
      <c r="S137" s="176" t="s">
        <v>129</v>
      </c>
      <c r="T137" s="177" t="s">
        <v>302</v>
      </c>
      <c r="U137" s="158">
        <v>0.76334999999999997</v>
      </c>
      <c r="V137" s="158">
        <f>ROUND(E137*U137,2)</f>
        <v>13.34</v>
      </c>
      <c r="W137" s="158"/>
      <c r="X137" s="158" t="s">
        <v>259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260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9" t="s">
        <v>303</v>
      </c>
      <c r="D138" s="160"/>
      <c r="E138" s="161">
        <v>17.48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5" t="s">
        <v>124</v>
      </c>
      <c r="B139" s="166" t="s">
        <v>82</v>
      </c>
      <c r="C139" s="187" t="s">
        <v>83</v>
      </c>
      <c r="D139" s="167"/>
      <c r="E139" s="168"/>
      <c r="F139" s="169"/>
      <c r="G139" s="169">
        <f>SUMIF(AG140:AG148,"&lt;&gt;NOR",G140:G148)</f>
        <v>0</v>
      </c>
      <c r="H139" s="169"/>
      <c r="I139" s="169">
        <f>SUM(I140:I148)</f>
        <v>0</v>
      </c>
      <c r="J139" s="169"/>
      <c r="K139" s="169">
        <f>SUM(K140:K148)</f>
        <v>0</v>
      </c>
      <c r="L139" s="169"/>
      <c r="M139" s="169">
        <f>SUM(M140:M148)</f>
        <v>0</v>
      </c>
      <c r="N139" s="169"/>
      <c r="O139" s="169">
        <f>SUM(O140:O148)</f>
        <v>0.25</v>
      </c>
      <c r="P139" s="169"/>
      <c r="Q139" s="169">
        <f>SUM(Q140:Q148)</f>
        <v>0.16</v>
      </c>
      <c r="R139" s="169"/>
      <c r="S139" s="169"/>
      <c r="T139" s="170"/>
      <c r="U139" s="164"/>
      <c r="V139" s="164">
        <f>SUM(V140:V148)</f>
        <v>71.899999999999991</v>
      </c>
      <c r="W139" s="164"/>
      <c r="X139" s="164"/>
      <c r="AG139" t="s">
        <v>125</v>
      </c>
    </row>
    <row r="140" spans="1:60" outlineLevel="1" x14ac:dyDescent="0.2">
      <c r="A140" s="171">
        <v>54</v>
      </c>
      <c r="B140" s="172" t="s">
        <v>304</v>
      </c>
      <c r="C140" s="188" t="s">
        <v>305</v>
      </c>
      <c r="D140" s="173" t="s">
        <v>140</v>
      </c>
      <c r="E140" s="174">
        <v>159.15</v>
      </c>
      <c r="F140" s="175"/>
      <c r="G140" s="176">
        <f>ROUND(E140*F140,2)</f>
        <v>0</v>
      </c>
      <c r="H140" s="175"/>
      <c r="I140" s="176">
        <f>ROUND(E140*H140,2)</f>
        <v>0</v>
      </c>
      <c r="J140" s="175"/>
      <c r="K140" s="176">
        <f>ROUND(E140*J140,2)</f>
        <v>0</v>
      </c>
      <c r="L140" s="176">
        <v>21</v>
      </c>
      <c r="M140" s="176">
        <f>G140*(1+L140/100)</f>
        <v>0</v>
      </c>
      <c r="N140" s="176">
        <v>0</v>
      </c>
      <c r="O140" s="176">
        <f>ROUND(E140*N140,2)</f>
        <v>0</v>
      </c>
      <c r="P140" s="176">
        <v>1E-3</v>
      </c>
      <c r="Q140" s="176">
        <f>ROUND(E140*P140,2)</f>
        <v>0.16</v>
      </c>
      <c r="R140" s="176"/>
      <c r="S140" s="176" t="s">
        <v>129</v>
      </c>
      <c r="T140" s="177" t="s">
        <v>129</v>
      </c>
      <c r="U140" s="158">
        <v>0.255</v>
      </c>
      <c r="V140" s="158">
        <f>ROUND(E140*U140,2)</f>
        <v>40.58</v>
      </c>
      <c r="W140" s="158"/>
      <c r="X140" s="158" t="s">
        <v>130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288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9" t="s">
        <v>187</v>
      </c>
      <c r="D141" s="160"/>
      <c r="E141" s="161">
        <v>41.98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133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1" x14ac:dyDescent="0.2">
      <c r="A142" s="155"/>
      <c r="B142" s="156"/>
      <c r="C142" s="189" t="s">
        <v>188</v>
      </c>
      <c r="D142" s="160"/>
      <c r="E142" s="161">
        <v>76.849999999999994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9" t="s">
        <v>193</v>
      </c>
      <c r="D143" s="160"/>
      <c r="E143" s="161">
        <v>40.32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71">
        <v>55</v>
      </c>
      <c r="B144" s="172" t="s">
        <v>306</v>
      </c>
      <c r="C144" s="188" t="s">
        <v>307</v>
      </c>
      <c r="D144" s="173" t="s">
        <v>140</v>
      </c>
      <c r="E144" s="174">
        <v>143.33000000000001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76">
        <v>2.5000000000000001E-4</v>
      </c>
      <c r="O144" s="176">
        <f>ROUND(E144*N144,2)</f>
        <v>0.04</v>
      </c>
      <c r="P144" s="176">
        <v>0</v>
      </c>
      <c r="Q144" s="176">
        <f>ROUND(E144*P144,2)</f>
        <v>0</v>
      </c>
      <c r="R144" s="176"/>
      <c r="S144" s="176" t="s">
        <v>200</v>
      </c>
      <c r="T144" s="177" t="s">
        <v>129</v>
      </c>
      <c r="U144" s="158">
        <v>0.21665999999999999</v>
      </c>
      <c r="V144" s="158">
        <f>ROUND(E144*U144,2)</f>
        <v>31.05</v>
      </c>
      <c r="W144" s="158"/>
      <c r="X144" s="158" t="s">
        <v>130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131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9" t="s">
        <v>212</v>
      </c>
      <c r="D145" s="160"/>
      <c r="E145" s="161">
        <v>143.33000000000001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1">
        <v>56</v>
      </c>
      <c r="B146" s="172" t="s">
        <v>308</v>
      </c>
      <c r="C146" s="188" t="s">
        <v>309</v>
      </c>
      <c r="D146" s="173" t="s">
        <v>140</v>
      </c>
      <c r="E146" s="174">
        <v>143.33000000000001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76">
        <v>1.4599999999999999E-3</v>
      </c>
      <c r="O146" s="176">
        <f>ROUND(E146*N146,2)</f>
        <v>0.21</v>
      </c>
      <c r="P146" s="176">
        <v>0</v>
      </c>
      <c r="Q146" s="176">
        <f>ROUND(E146*P146,2)</f>
        <v>0</v>
      </c>
      <c r="R146" s="176"/>
      <c r="S146" s="176" t="s">
        <v>200</v>
      </c>
      <c r="T146" s="177" t="s">
        <v>129</v>
      </c>
      <c r="U146" s="158">
        <v>0</v>
      </c>
      <c r="V146" s="158">
        <f>ROUND(E146*U146,2)</f>
        <v>0</v>
      </c>
      <c r="W146" s="158"/>
      <c r="X146" s="158" t="s">
        <v>296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310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9" t="s">
        <v>311</v>
      </c>
      <c r="D147" s="160"/>
      <c r="E147" s="161">
        <v>143.33000000000001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8">
        <v>57</v>
      </c>
      <c r="B148" s="179" t="s">
        <v>312</v>
      </c>
      <c r="C148" s="190" t="s">
        <v>313</v>
      </c>
      <c r="D148" s="180" t="s">
        <v>136</v>
      </c>
      <c r="E148" s="181">
        <v>0.24509</v>
      </c>
      <c r="F148" s="182"/>
      <c r="G148" s="183">
        <f>ROUND(E148*F148,2)</f>
        <v>0</v>
      </c>
      <c r="H148" s="182"/>
      <c r="I148" s="183">
        <f>ROUND(E148*H148,2)</f>
        <v>0</v>
      </c>
      <c r="J148" s="182"/>
      <c r="K148" s="183">
        <f>ROUND(E148*J148,2)</f>
        <v>0</v>
      </c>
      <c r="L148" s="183">
        <v>21</v>
      </c>
      <c r="M148" s="183">
        <f>G148*(1+L148/100)</f>
        <v>0</v>
      </c>
      <c r="N148" s="183">
        <v>0</v>
      </c>
      <c r="O148" s="183">
        <f>ROUND(E148*N148,2)</f>
        <v>0</v>
      </c>
      <c r="P148" s="183">
        <v>0</v>
      </c>
      <c r="Q148" s="183">
        <f>ROUND(E148*P148,2)</f>
        <v>0</v>
      </c>
      <c r="R148" s="183"/>
      <c r="S148" s="183" t="s">
        <v>129</v>
      </c>
      <c r="T148" s="184" t="s">
        <v>129</v>
      </c>
      <c r="U148" s="158">
        <v>1.1140000000000001</v>
      </c>
      <c r="V148" s="158">
        <f>ROUND(E148*U148,2)</f>
        <v>0.27</v>
      </c>
      <c r="W148" s="158"/>
      <c r="X148" s="158" t="s">
        <v>251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252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x14ac:dyDescent="0.2">
      <c r="A149" s="165" t="s">
        <v>124</v>
      </c>
      <c r="B149" s="166" t="s">
        <v>84</v>
      </c>
      <c r="C149" s="187" t="s">
        <v>85</v>
      </c>
      <c r="D149" s="167"/>
      <c r="E149" s="168"/>
      <c r="F149" s="169"/>
      <c r="G149" s="169">
        <f>SUMIF(AG150:AG156,"&lt;&gt;NOR",G150:G156)</f>
        <v>0</v>
      </c>
      <c r="H149" s="169"/>
      <c r="I149" s="169">
        <f>SUM(I150:I156)</f>
        <v>0</v>
      </c>
      <c r="J149" s="169"/>
      <c r="K149" s="169">
        <f>SUM(K150:K156)</f>
        <v>0</v>
      </c>
      <c r="L149" s="169"/>
      <c r="M149" s="169">
        <f>SUM(M150:M156)</f>
        <v>0</v>
      </c>
      <c r="N149" s="169"/>
      <c r="O149" s="169">
        <f>SUM(O150:O156)</f>
        <v>0.18</v>
      </c>
      <c r="P149" s="169"/>
      <c r="Q149" s="169">
        <f>SUM(Q150:Q156)</f>
        <v>0</v>
      </c>
      <c r="R149" s="169"/>
      <c r="S149" s="169"/>
      <c r="T149" s="170"/>
      <c r="U149" s="164"/>
      <c r="V149" s="164">
        <f>SUM(V150:V156)</f>
        <v>12.81</v>
      </c>
      <c r="W149" s="164"/>
      <c r="X149" s="164"/>
      <c r="AG149" t="s">
        <v>125</v>
      </c>
    </row>
    <row r="150" spans="1:60" outlineLevel="1" x14ac:dyDescent="0.2">
      <c r="A150" s="171">
        <v>58</v>
      </c>
      <c r="B150" s="172" t="s">
        <v>314</v>
      </c>
      <c r="C150" s="188" t="s">
        <v>315</v>
      </c>
      <c r="D150" s="173" t="s">
        <v>140</v>
      </c>
      <c r="E150" s="174">
        <v>11.38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6">
        <v>2.3500000000000001E-3</v>
      </c>
      <c r="O150" s="176">
        <f>ROUND(E150*N150,2)</f>
        <v>0.03</v>
      </c>
      <c r="P150" s="176">
        <v>0</v>
      </c>
      <c r="Q150" s="176">
        <f>ROUND(E150*P150,2)</f>
        <v>0</v>
      </c>
      <c r="R150" s="176"/>
      <c r="S150" s="176" t="s">
        <v>129</v>
      </c>
      <c r="T150" s="177" t="s">
        <v>167</v>
      </c>
      <c r="U150" s="158">
        <v>1.1259999999999999</v>
      </c>
      <c r="V150" s="158">
        <f>ROUND(E150*U150,2)</f>
        <v>12.81</v>
      </c>
      <c r="W150" s="158"/>
      <c r="X150" s="158" t="s">
        <v>130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288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9" t="s">
        <v>316</v>
      </c>
      <c r="D151" s="160"/>
      <c r="E151" s="161">
        <v>9.4600000000000009</v>
      </c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133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9" t="s">
        <v>317</v>
      </c>
      <c r="D152" s="160"/>
      <c r="E152" s="161">
        <v>1.92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8">
        <v>59</v>
      </c>
      <c r="B153" s="179" t="s">
        <v>318</v>
      </c>
      <c r="C153" s="190" t="s">
        <v>319</v>
      </c>
      <c r="D153" s="180" t="s">
        <v>140</v>
      </c>
      <c r="E153" s="181">
        <v>11</v>
      </c>
      <c r="F153" s="182"/>
      <c r="G153" s="183">
        <f>ROUND(E153*F153,2)</f>
        <v>0</v>
      </c>
      <c r="H153" s="182"/>
      <c r="I153" s="183">
        <f>ROUND(E153*H153,2)</f>
        <v>0</v>
      </c>
      <c r="J153" s="182"/>
      <c r="K153" s="183">
        <f>ROUND(E153*J153,2)</f>
        <v>0</v>
      </c>
      <c r="L153" s="183">
        <v>21</v>
      </c>
      <c r="M153" s="183">
        <f>G153*(1+L153/100)</f>
        <v>0</v>
      </c>
      <c r="N153" s="183">
        <v>1.0999999999999999E-2</v>
      </c>
      <c r="O153" s="183">
        <f>ROUND(E153*N153,2)</f>
        <v>0.12</v>
      </c>
      <c r="P153" s="183">
        <v>0</v>
      </c>
      <c r="Q153" s="183">
        <f>ROUND(E153*P153,2)</f>
        <v>0</v>
      </c>
      <c r="R153" s="183" t="s">
        <v>295</v>
      </c>
      <c r="S153" s="183" t="s">
        <v>129</v>
      </c>
      <c r="T153" s="184" t="s">
        <v>129</v>
      </c>
      <c r="U153" s="158">
        <v>0</v>
      </c>
      <c r="V153" s="158">
        <f>ROUND(E153*U153,2)</f>
        <v>0</v>
      </c>
      <c r="W153" s="158"/>
      <c r="X153" s="158" t="s">
        <v>296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310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1">
        <v>60</v>
      </c>
      <c r="B154" s="172" t="s">
        <v>320</v>
      </c>
      <c r="C154" s="188" t="s">
        <v>321</v>
      </c>
      <c r="D154" s="173" t="s">
        <v>140</v>
      </c>
      <c r="E154" s="174">
        <v>2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6">
        <v>1.3599999999999999E-2</v>
      </c>
      <c r="O154" s="176">
        <f>ROUND(E154*N154,2)</f>
        <v>0.03</v>
      </c>
      <c r="P154" s="176">
        <v>0</v>
      </c>
      <c r="Q154" s="176">
        <f>ROUND(E154*P154,2)</f>
        <v>0</v>
      </c>
      <c r="R154" s="176" t="s">
        <v>295</v>
      </c>
      <c r="S154" s="176" t="s">
        <v>129</v>
      </c>
      <c r="T154" s="177" t="s">
        <v>129</v>
      </c>
      <c r="U154" s="158">
        <v>0</v>
      </c>
      <c r="V154" s="158">
        <f>ROUND(E154*U154,2)</f>
        <v>0</v>
      </c>
      <c r="W154" s="158"/>
      <c r="X154" s="158" t="s">
        <v>296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310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9" t="s">
        <v>322</v>
      </c>
      <c r="D155" s="160"/>
      <c r="E155" s="161">
        <v>2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>
        <v>61</v>
      </c>
      <c r="B156" s="156" t="s">
        <v>323</v>
      </c>
      <c r="C156" s="191" t="s">
        <v>324</v>
      </c>
      <c r="D156" s="157" t="s">
        <v>0</v>
      </c>
      <c r="E156" s="185"/>
      <c r="F156" s="159"/>
      <c r="G156" s="158">
        <f>ROUND(E156*F156,2)</f>
        <v>0</v>
      </c>
      <c r="H156" s="159"/>
      <c r="I156" s="158">
        <f>ROUND(E156*H156,2)</f>
        <v>0</v>
      </c>
      <c r="J156" s="159"/>
      <c r="K156" s="158">
        <f>ROUND(E156*J156,2)</f>
        <v>0</v>
      </c>
      <c r="L156" s="158">
        <v>21</v>
      </c>
      <c r="M156" s="158">
        <f>G156*(1+L156/100)</f>
        <v>0</v>
      </c>
      <c r="N156" s="158">
        <v>0</v>
      </c>
      <c r="O156" s="158">
        <f>ROUND(E156*N156,2)</f>
        <v>0</v>
      </c>
      <c r="P156" s="158">
        <v>0</v>
      </c>
      <c r="Q156" s="158">
        <f>ROUND(E156*P156,2)</f>
        <v>0</v>
      </c>
      <c r="R156" s="158"/>
      <c r="S156" s="158" t="s">
        <v>129</v>
      </c>
      <c r="T156" s="158" t="s">
        <v>167</v>
      </c>
      <c r="U156" s="158">
        <v>0</v>
      </c>
      <c r="V156" s="158">
        <f>ROUND(E156*U156,2)</f>
        <v>0</v>
      </c>
      <c r="W156" s="158"/>
      <c r="X156" s="158" t="s">
        <v>251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252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x14ac:dyDescent="0.2">
      <c r="A157" s="165" t="s">
        <v>124</v>
      </c>
      <c r="B157" s="166" t="s">
        <v>86</v>
      </c>
      <c r="C157" s="187" t="s">
        <v>87</v>
      </c>
      <c r="D157" s="167"/>
      <c r="E157" s="168"/>
      <c r="F157" s="169"/>
      <c r="G157" s="169">
        <f>SUMIF(AG158:AG161,"&lt;&gt;NOR",G158:G161)</f>
        <v>0</v>
      </c>
      <c r="H157" s="169"/>
      <c r="I157" s="169">
        <f>SUM(I158:I161)</f>
        <v>0</v>
      </c>
      <c r="J157" s="169"/>
      <c r="K157" s="169">
        <f>SUM(K158:K161)</f>
        <v>0</v>
      </c>
      <c r="L157" s="169"/>
      <c r="M157" s="169">
        <f>SUM(M158:M161)</f>
        <v>0</v>
      </c>
      <c r="N157" s="169"/>
      <c r="O157" s="169">
        <f>SUM(O158:O161)</f>
        <v>0</v>
      </c>
      <c r="P157" s="169"/>
      <c r="Q157" s="169">
        <f>SUM(Q158:Q161)</f>
        <v>0</v>
      </c>
      <c r="R157" s="169"/>
      <c r="S157" s="169"/>
      <c r="T157" s="170"/>
      <c r="U157" s="164"/>
      <c r="V157" s="164">
        <f>SUM(V158:V161)</f>
        <v>7.03</v>
      </c>
      <c r="W157" s="164"/>
      <c r="X157" s="164"/>
      <c r="AG157" t="s">
        <v>125</v>
      </c>
    </row>
    <row r="158" spans="1:60" ht="22.5" outlineLevel="1" x14ac:dyDescent="0.2">
      <c r="A158" s="171">
        <v>62</v>
      </c>
      <c r="B158" s="172" t="s">
        <v>325</v>
      </c>
      <c r="C158" s="188" t="s">
        <v>326</v>
      </c>
      <c r="D158" s="173" t="s">
        <v>140</v>
      </c>
      <c r="E158" s="174">
        <v>3</v>
      </c>
      <c r="F158" s="175"/>
      <c r="G158" s="176">
        <f>ROUND(E158*F158,2)</f>
        <v>0</v>
      </c>
      <c r="H158" s="175"/>
      <c r="I158" s="176">
        <f>ROUND(E158*H158,2)</f>
        <v>0</v>
      </c>
      <c r="J158" s="175"/>
      <c r="K158" s="176">
        <f>ROUND(E158*J158,2)</f>
        <v>0</v>
      </c>
      <c r="L158" s="176">
        <v>21</v>
      </c>
      <c r="M158" s="176">
        <f>G158*(1+L158/100)</f>
        <v>0</v>
      </c>
      <c r="N158" s="176">
        <v>3.2000000000000003E-4</v>
      </c>
      <c r="O158" s="176">
        <f>ROUND(E158*N158,2)</f>
        <v>0</v>
      </c>
      <c r="P158" s="176">
        <v>0</v>
      </c>
      <c r="Q158" s="176">
        <f>ROUND(E158*P158,2)</f>
        <v>0</v>
      </c>
      <c r="R158" s="176"/>
      <c r="S158" s="176" t="s">
        <v>129</v>
      </c>
      <c r="T158" s="177" t="s">
        <v>129</v>
      </c>
      <c r="U158" s="158">
        <v>0.47049999999999997</v>
      </c>
      <c r="V158" s="158">
        <f>ROUND(E158*U158,2)</f>
        <v>1.41</v>
      </c>
      <c r="W158" s="158"/>
      <c r="X158" s="158" t="s">
        <v>259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327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9" t="s">
        <v>328</v>
      </c>
      <c r="D159" s="160"/>
      <c r="E159" s="161">
        <v>3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1">
        <v>63</v>
      </c>
      <c r="B160" s="172" t="s">
        <v>329</v>
      </c>
      <c r="C160" s="188" t="s">
        <v>330</v>
      </c>
      <c r="D160" s="173" t="s">
        <v>140</v>
      </c>
      <c r="E160" s="174">
        <v>12</v>
      </c>
      <c r="F160" s="175"/>
      <c r="G160" s="176">
        <f>ROUND(E160*F160,2)</f>
        <v>0</v>
      </c>
      <c r="H160" s="175"/>
      <c r="I160" s="176">
        <f>ROUND(E160*H160,2)</f>
        <v>0</v>
      </c>
      <c r="J160" s="175"/>
      <c r="K160" s="176">
        <f>ROUND(E160*J160,2)</f>
        <v>0</v>
      </c>
      <c r="L160" s="176">
        <v>21</v>
      </c>
      <c r="M160" s="176">
        <f>G160*(1+L160/100)</f>
        <v>0</v>
      </c>
      <c r="N160" s="176">
        <v>2.7E-4</v>
      </c>
      <c r="O160" s="176">
        <f>ROUND(E160*N160,2)</f>
        <v>0</v>
      </c>
      <c r="P160" s="176">
        <v>0</v>
      </c>
      <c r="Q160" s="176">
        <f>ROUND(E160*P160,2)</f>
        <v>0</v>
      </c>
      <c r="R160" s="176"/>
      <c r="S160" s="176" t="s">
        <v>129</v>
      </c>
      <c r="T160" s="177" t="s">
        <v>129</v>
      </c>
      <c r="U160" s="158">
        <v>0.46800000000000003</v>
      </c>
      <c r="V160" s="158">
        <f>ROUND(E160*U160,2)</f>
        <v>5.62</v>
      </c>
      <c r="W160" s="158"/>
      <c r="X160" s="158" t="s">
        <v>259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260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9" t="s">
        <v>331</v>
      </c>
      <c r="D161" s="160"/>
      <c r="E161" s="161">
        <v>12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5" t="s">
        <v>124</v>
      </c>
      <c r="B162" s="166" t="s">
        <v>88</v>
      </c>
      <c r="C162" s="187" t="s">
        <v>89</v>
      </c>
      <c r="D162" s="167"/>
      <c r="E162" s="168"/>
      <c r="F162" s="169"/>
      <c r="G162" s="169">
        <f>SUMIF(AG163:AG197,"&lt;&gt;NOR",G163:G197)</f>
        <v>0</v>
      </c>
      <c r="H162" s="169"/>
      <c r="I162" s="169">
        <f>SUM(I163:I197)</f>
        <v>0</v>
      </c>
      <c r="J162" s="169"/>
      <c r="K162" s="169">
        <f>SUM(K163:K197)</f>
        <v>0</v>
      </c>
      <c r="L162" s="169"/>
      <c r="M162" s="169">
        <f>SUM(M163:M197)</f>
        <v>0</v>
      </c>
      <c r="N162" s="169"/>
      <c r="O162" s="169">
        <f>SUM(O163:O197)</f>
        <v>0.06</v>
      </c>
      <c r="P162" s="169"/>
      <c r="Q162" s="169">
        <f>SUM(Q163:Q197)</f>
        <v>0</v>
      </c>
      <c r="R162" s="169"/>
      <c r="S162" s="169"/>
      <c r="T162" s="170"/>
      <c r="U162" s="164"/>
      <c r="V162" s="164">
        <f>SUM(V163:V197)</f>
        <v>173.23000000000002</v>
      </c>
      <c r="W162" s="164"/>
      <c r="X162" s="164"/>
      <c r="AG162" t="s">
        <v>125</v>
      </c>
    </row>
    <row r="163" spans="1:60" outlineLevel="1" x14ac:dyDescent="0.2">
      <c r="A163" s="171">
        <v>64</v>
      </c>
      <c r="B163" s="172" t="s">
        <v>332</v>
      </c>
      <c r="C163" s="188" t="s">
        <v>333</v>
      </c>
      <c r="D163" s="173" t="s">
        <v>140</v>
      </c>
      <c r="E163" s="174">
        <v>707.77200000000005</v>
      </c>
      <c r="F163" s="175"/>
      <c r="G163" s="176">
        <f>ROUND(E163*F163,2)</f>
        <v>0</v>
      </c>
      <c r="H163" s="175"/>
      <c r="I163" s="176">
        <f>ROUND(E163*H163,2)</f>
        <v>0</v>
      </c>
      <c r="J163" s="175"/>
      <c r="K163" s="176">
        <f>ROUND(E163*J163,2)</f>
        <v>0</v>
      </c>
      <c r="L163" s="176">
        <v>21</v>
      </c>
      <c r="M163" s="176">
        <f>G163*(1+L163/100)</f>
        <v>0</v>
      </c>
      <c r="N163" s="176">
        <v>0</v>
      </c>
      <c r="O163" s="176">
        <f>ROUND(E163*N163,2)</f>
        <v>0</v>
      </c>
      <c r="P163" s="176">
        <v>0</v>
      </c>
      <c r="Q163" s="176">
        <f>ROUND(E163*P163,2)</f>
        <v>0</v>
      </c>
      <c r="R163" s="176"/>
      <c r="S163" s="176" t="s">
        <v>129</v>
      </c>
      <c r="T163" s="177" t="s">
        <v>129</v>
      </c>
      <c r="U163" s="158">
        <v>7.2499999999999995E-2</v>
      </c>
      <c r="V163" s="158">
        <f>ROUND(E163*U163,2)</f>
        <v>51.31</v>
      </c>
      <c r="W163" s="158"/>
      <c r="X163" s="158" t="s">
        <v>130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288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2" t="s">
        <v>334</v>
      </c>
      <c r="D164" s="162"/>
      <c r="E164" s="163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33.75" outlineLevel="1" x14ac:dyDescent="0.2">
      <c r="A165" s="155"/>
      <c r="B165" s="156"/>
      <c r="C165" s="193" t="s">
        <v>335</v>
      </c>
      <c r="D165" s="162"/>
      <c r="E165" s="163">
        <v>146.37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133</v>
      </c>
      <c r="AH165" s="148">
        <v>2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3" t="s">
        <v>336</v>
      </c>
      <c r="D166" s="162"/>
      <c r="E166" s="163">
        <v>206.88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133</v>
      </c>
      <c r="AH166" s="148">
        <v>2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3" t="s">
        <v>337</v>
      </c>
      <c r="D167" s="162"/>
      <c r="E167" s="163">
        <v>144.16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133</v>
      </c>
      <c r="AH167" s="148">
        <v>2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2" t="s">
        <v>338</v>
      </c>
      <c r="D168" s="162"/>
      <c r="E168" s="163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133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9" t="s">
        <v>339</v>
      </c>
      <c r="D169" s="160"/>
      <c r="E169" s="161">
        <v>348.18700000000001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133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55"/>
      <c r="B170" s="156"/>
      <c r="C170" s="189" t="s">
        <v>340</v>
      </c>
      <c r="D170" s="160"/>
      <c r="E170" s="161">
        <v>137.785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133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9" t="s">
        <v>341</v>
      </c>
      <c r="D171" s="160"/>
      <c r="E171" s="161">
        <v>36.53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133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9" t="s">
        <v>342</v>
      </c>
      <c r="D172" s="160"/>
      <c r="E172" s="161">
        <v>20.52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22.5" outlineLevel="1" x14ac:dyDescent="0.2">
      <c r="A173" s="155"/>
      <c r="B173" s="156"/>
      <c r="C173" s="189" t="s">
        <v>343</v>
      </c>
      <c r="D173" s="160"/>
      <c r="E173" s="161">
        <v>21.42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9" t="s">
        <v>344</v>
      </c>
      <c r="D174" s="160"/>
      <c r="E174" s="161">
        <v>143.33000000000001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133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1">
        <v>65</v>
      </c>
      <c r="B175" s="172" t="s">
        <v>345</v>
      </c>
      <c r="C175" s="188" t="s">
        <v>346</v>
      </c>
      <c r="D175" s="173" t="s">
        <v>140</v>
      </c>
      <c r="E175" s="174">
        <v>888.69500000000005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6">
        <v>0</v>
      </c>
      <c r="O175" s="176">
        <f>ROUND(E175*N175,2)</f>
        <v>0</v>
      </c>
      <c r="P175" s="176">
        <v>0</v>
      </c>
      <c r="Q175" s="176">
        <f>ROUND(E175*P175,2)</f>
        <v>0</v>
      </c>
      <c r="R175" s="176"/>
      <c r="S175" s="176" t="s">
        <v>129</v>
      </c>
      <c r="T175" s="177" t="s">
        <v>167</v>
      </c>
      <c r="U175" s="158">
        <v>3.2480000000000002E-2</v>
      </c>
      <c r="V175" s="158">
        <f>ROUND(E175*U175,2)</f>
        <v>28.86</v>
      </c>
      <c r="W175" s="158"/>
      <c r="X175" s="158" t="s">
        <v>130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288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9" t="s">
        <v>347</v>
      </c>
      <c r="D176" s="160"/>
      <c r="E176" s="161">
        <v>25.3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133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33.75" outlineLevel="1" x14ac:dyDescent="0.2">
      <c r="A177" s="155"/>
      <c r="B177" s="156"/>
      <c r="C177" s="189" t="s">
        <v>174</v>
      </c>
      <c r="D177" s="160"/>
      <c r="E177" s="161">
        <v>146.37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9" t="s">
        <v>348</v>
      </c>
      <c r="D178" s="160"/>
      <c r="E178" s="161">
        <v>213.28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133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9" t="s">
        <v>176</v>
      </c>
      <c r="D179" s="160"/>
      <c r="E179" s="161">
        <v>144.16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133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55"/>
      <c r="B180" s="156"/>
      <c r="C180" s="189" t="s">
        <v>340</v>
      </c>
      <c r="D180" s="160"/>
      <c r="E180" s="161">
        <v>137.785</v>
      </c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133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9" t="s">
        <v>341</v>
      </c>
      <c r="D181" s="160"/>
      <c r="E181" s="161">
        <v>36.53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133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9" t="s">
        <v>342</v>
      </c>
      <c r="D182" s="160"/>
      <c r="E182" s="161">
        <v>20.52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133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ht="22.5" outlineLevel="1" x14ac:dyDescent="0.2">
      <c r="A183" s="155"/>
      <c r="B183" s="156"/>
      <c r="C183" s="189" t="s">
        <v>343</v>
      </c>
      <c r="D183" s="160"/>
      <c r="E183" s="161">
        <v>21.42</v>
      </c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133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9" t="s">
        <v>344</v>
      </c>
      <c r="D184" s="160"/>
      <c r="E184" s="161">
        <v>143.33000000000001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133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71">
        <v>66</v>
      </c>
      <c r="B185" s="172" t="s">
        <v>349</v>
      </c>
      <c r="C185" s="188" t="s">
        <v>350</v>
      </c>
      <c r="D185" s="173" t="s">
        <v>140</v>
      </c>
      <c r="E185" s="174">
        <v>888.69500000000005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0</v>
      </c>
      <c r="O185" s="176">
        <f>ROUND(E185*N185,2)</f>
        <v>0</v>
      </c>
      <c r="P185" s="176">
        <v>0</v>
      </c>
      <c r="Q185" s="176">
        <f>ROUND(E185*P185,2)</f>
        <v>0</v>
      </c>
      <c r="R185" s="176"/>
      <c r="S185" s="176" t="s">
        <v>129</v>
      </c>
      <c r="T185" s="177" t="s">
        <v>167</v>
      </c>
      <c r="U185" s="158">
        <v>0.10191</v>
      </c>
      <c r="V185" s="158">
        <f>ROUND(E185*U185,2)</f>
        <v>90.57</v>
      </c>
      <c r="W185" s="158"/>
      <c r="X185" s="158" t="s">
        <v>130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288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9" t="s">
        <v>347</v>
      </c>
      <c r="D186" s="160"/>
      <c r="E186" s="161">
        <v>25.3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133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33.75" outlineLevel="1" x14ac:dyDescent="0.2">
      <c r="A187" s="155"/>
      <c r="B187" s="156"/>
      <c r="C187" s="189" t="s">
        <v>174</v>
      </c>
      <c r="D187" s="160"/>
      <c r="E187" s="161">
        <v>146.37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133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9" t="s">
        <v>348</v>
      </c>
      <c r="D188" s="160"/>
      <c r="E188" s="161">
        <v>213.28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9" t="s">
        <v>176</v>
      </c>
      <c r="D189" s="160"/>
      <c r="E189" s="161">
        <v>144.16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133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ht="22.5" outlineLevel="1" x14ac:dyDescent="0.2">
      <c r="A190" s="155"/>
      <c r="B190" s="156"/>
      <c r="C190" s="189" t="s">
        <v>340</v>
      </c>
      <c r="D190" s="160"/>
      <c r="E190" s="161">
        <v>137.785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133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9" t="s">
        <v>341</v>
      </c>
      <c r="D191" s="160"/>
      <c r="E191" s="161">
        <v>36.53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133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9" t="s">
        <v>342</v>
      </c>
      <c r="D192" s="160"/>
      <c r="E192" s="161">
        <v>20.52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133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55"/>
      <c r="B193" s="156"/>
      <c r="C193" s="189" t="s">
        <v>343</v>
      </c>
      <c r="D193" s="160"/>
      <c r="E193" s="161">
        <v>21.42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133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9" t="s">
        <v>344</v>
      </c>
      <c r="D194" s="160"/>
      <c r="E194" s="161">
        <v>143.33000000000001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133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71">
        <v>67</v>
      </c>
      <c r="B195" s="172" t="s">
        <v>351</v>
      </c>
      <c r="C195" s="188" t="s">
        <v>352</v>
      </c>
      <c r="D195" s="173" t="s">
        <v>140</v>
      </c>
      <c r="E195" s="174">
        <v>184.43</v>
      </c>
      <c r="F195" s="175"/>
      <c r="G195" s="176">
        <f>ROUND(E195*F195,2)</f>
        <v>0</v>
      </c>
      <c r="H195" s="175"/>
      <c r="I195" s="176">
        <f>ROUND(E195*H195,2)</f>
        <v>0</v>
      </c>
      <c r="J195" s="175"/>
      <c r="K195" s="176">
        <f>ROUND(E195*J195,2)</f>
        <v>0</v>
      </c>
      <c r="L195" s="176">
        <v>21</v>
      </c>
      <c r="M195" s="176">
        <f>G195*(1+L195/100)</f>
        <v>0</v>
      </c>
      <c r="N195" s="176">
        <v>3.5E-4</v>
      </c>
      <c r="O195" s="176">
        <f>ROUND(E195*N195,2)</f>
        <v>0.06</v>
      </c>
      <c r="P195" s="176">
        <v>0</v>
      </c>
      <c r="Q195" s="176">
        <f>ROUND(E195*P195,2)</f>
        <v>0</v>
      </c>
      <c r="R195" s="176"/>
      <c r="S195" s="176" t="s">
        <v>129</v>
      </c>
      <c r="T195" s="177" t="s">
        <v>129</v>
      </c>
      <c r="U195" s="158">
        <v>1.35E-2</v>
      </c>
      <c r="V195" s="158">
        <f>ROUND(E195*U195,2)</f>
        <v>2.4900000000000002</v>
      </c>
      <c r="W195" s="158"/>
      <c r="X195" s="158" t="s">
        <v>130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131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9" t="s">
        <v>212</v>
      </c>
      <c r="D196" s="160"/>
      <c r="E196" s="161">
        <v>143.33000000000001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133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9" t="s">
        <v>353</v>
      </c>
      <c r="D197" s="160"/>
      <c r="E197" s="161">
        <v>41.1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x14ac:dyDescent="0.2">
      <c r="A198" s="165" t="s">
        <v>124</v>
      </c>
      <c r="B198" s="166" t="s">
        <v>90</v>
      </c>
      <c r="C198" s="187" t="s">
        <v>91</v>
      </c>
      <c r="D198" s="167"/>
      <c r="E198" s="168"/>
      <c r="F198" s="169"/>
      <c r="G198" s="169">
        <f>SUMIF(AG199:AG200,"&lt;&gt;NOR",G199:G200)</f>
        <v>0</v>
      </c>
      <c r="H198" s="169"/>
      <c r="I198" s="169">
        <f>SUM(I199:I200)</f>
        <v>0</v>
      </c>
      <c r="J198" s="169"/>
      <c r="K198" s="169">
        <f>SUM(K199:K200)</f>
        <v>0</v>
      </c>
      <c r="L198" s="169"/>
      <c r="M198" s="169">
        <f>SUM(M199:M200)</f>
        <v>0</v>
      </c>
      <c r="N198" s="169"/>
      <c r="O198" s="169">
        <f>SUM(O199:O200)</f>
        <v>0</v>
      </c>
      <c r="P198" s="169"/>
      <c r="Q198" s="169">
        <f>SUM(Q199:Q200)</f>
        <v>0</v>
      </c>
      <c r="R198" s="169"/>
      <c r="S198" s="169"/>
      <c r="T198" s="170"/>
      <c r="U198" s="164"/>
      <c r="V198" s="164">
        <f>SUM(V199:V200)</f>
        <v>0</v>
      </c>
      <c r="W198" s="164"/>
      <c r="X198" s="164"/>
      <c r="AG198" t="s">
        <v>125</v>
      </c>
    </row>
    <row r="199" spans="1:60" outlineLevel="1" x14ac:dyDescent="0.2">
      <c r="A199" s="178">
        <v>68</v>
      </c>
      <c r="B199" s="179" t="s">
        <v>354</v>
      </c>
      <c r="C199" s="190" t="s">
        <v>355</v>
      </c>
      <c r="D199" s="180" t="s">
        <v>255</v>
      </c>
      <c r="E199" s="181">
        <v>1</v>
      </c>
      <c r="F199" s="182"/>
      <c r="G199" s="183">
        <f>ROUND(E199*F199,2)</f>
        <v>0</v>
      </c>
      <c r="H199" s="182"/>
      <c r="I199" s="183">
        <f>ROUND(E199*H199,2)</f>
        <v>0</v>
      </c>
      <c r="J199" s="182"/>
      <c r="K199" s="183">
        <f>ROUND(E199*J199,2)</f>
        <v>0</v>
      </c>
      <c r="L199" s="183">
        <v>21</v>
      </c>
      <c r="M199" s="183">
        <f>G199*(1+L199/100)</f>
        <v>0</v>
      </c>
      <c r="N199" s="183">
        <v>0</v>
      </c>
      <c r="O199" s="183">
        <f>ROUND(E199*N199,2)</f>
        <v>0</v>
      </c>
      <c r="P199" s="183">
        <v>0</v>
      </c>
      <c r="Q199" s="183">
        <f>ROUND(E199*P199,2)</f>
        <v>0</v>
      </c>
      <c r="R199" s="183"/>
      <c r="S199" s="183" t="s">
        <v>200</v>
      </c>
      <c r="T199" s="184" t="s">
        <v>256</v>
      </c>
      <c r="U199" s="158">
        <v>0</v>
      </c>
      <c r="V199" s="158">
        <f>ROUND(E199*U199,2)</f>
        <v>0</v>
      </c>
      <c r="W199" s="158"/>
      <c r="X199" s="158" t="s">
        <v>130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147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78">
        <v>69</v>
      </c>
      <c r="B200" s="179" t="s">
        <v>356</v>
      </c>
      <c r="C200" s="190" t="s">
        <v>357</v>
      </c>
      <c r="D200" s="180" t="s">
        <v>358</v>
      </c>
      <c r="E200" s="181">
        <v>1</v>
      </c>
      <c r="F200" s="182"/>
      <c r="G200" s="183">
        <f>ROUND(E200*F200,2)</f>
        <v>0</v>
      </c>
      <c r="H200" s="182"/>
      <c r="I200" s="183">
        <f>ROUND(E200*H200,2)</f>
        <v>0</v>
      </c>
      <c r="J200" s="182"/>
      <c r="K200" s="183">
        <f>ROUND(E200*J200,2)</f>
        <v>0</v>
      </c>
      <c r="L200" s="183">
        <v>21</v>
      </c>
      <c r="M200" s="183">
        <f>G200*(1+L200/100)</f>
        <v>0</v>
      </c>
      <c r="N200" s="183">
        <v>0</v>
      </c>
      <c r="O200" s="183">
        <f>ROUND(E200*N200,2)</f>
        <v>0</v>
      </c>
      <c r="P200" s="183">
        <v>0</v>
      </c>
      <c r="Q200" s="183">
        <f>ROUND(E200*P200,2)</f>
        <v>0</v>
      </c>
      <c r="R200" s="183"/>
      <c r="S200" s="183" t="s">
        <v>200</v>
      </c>
      <c r="T200" s="184" t="s">
        <v>256</v>
      </c>
      <c r="U200" s="158">
        <v>0</v>
      </c>
      <c r="V200" s="158">
        <f>ROUND(E200*U200,2)</f>
        <v>0</v>
      </c>
      <c r="W200" s="158"/>
      <c r="X200" s="158" t="s">
        <v>130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147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x14ac:dyDescent="0.2">
      <c r="A201" s="165" t="s">
        <v>124</v>
      </c>
      <c r="B201" s="166" t="s">
        <v>92</v>
      </c>
      <c r="C201" s="187" t="s">
        <v>93</v>
      </c>
      <c r="D201" s="167"/>
      <c r="E201" s="168"/>
      <c r="F201" s="169"/>
      <c r="G201" s="169">
        <f>SUMIF(AG202:AG202,"&lt;&gt;NOR",G202:G202)</f>
        <v>0</v>
      </c>
      <c r="H201" s="169"/>
      <c r="I201" s="169">
        <f>SUM(I202:I202)</f>
        <v>0</v>
      </c>
      <c r="J201" s="169"/>
      <c r="K201" s="169">
        <f>SUM(K202:K202)</f>
        <v>0</v>
      </c>
      <c r="L201" s="169"/>
      <c r="M201" s="169">
        <f>SUM(M202:M202)</f>
        <v>0</v>
      </c>
      <c r="N201" s="169"/>
      <c r="O201" s="169">
        <f>SUM(O202:O202)</f>
        <v>0</v>
      </c>
      <c r="P201" s="169"/>
      <c r="Q201" s="169">
        <f>SUM(Q202:Q202)</f>
        <v>0</v>
      </c>
      <c r="R201" s="169"/>
      <c r="S201" s="169"/>
      <c r="T201" s="170"/>
      <c r="U201" s="164"/>
      <c r="V201" s="164">
        <f>SUM(V202:V202)</f>
        <v>0</v>
      </c>
      <c r="W201" s="164"/>
      <c r="X201" s="164"/>
      <c r="AG201" t="s">
        <v>125</v>
      </c>
    </row>
    <row r="202" spans="1:60" outlineLevel="1" x14ac:dyDescent="0.2">
      <c r="A202" s="178">
        <v>70</v>
      </c>
      <c r="B202" s="179" t="s">
        <v>359</v>
      </c>
      <c r="C202" s="190" t="s">
        <v>360</v>
      </c>
      <c r="D202" s="180" t="s">
        <v>255</v>
      </c>
      <c r="E202" s="181">
        <v>1</v>
      </c>
      <c r="F202" s="182"/>
      <c r="G202" s="183">
        <f>ROUND(E202*F202,2)</f>
        <v>0</v>
      </c>
      <c r="H202" s="182"/>
      <c r="I202" s="183">
        <f>ROUND(E202*H202,2)</f>
        <v>0</v>
      </c>
      <c r="J202" s="182"/>
      <c r="K202" s="183">
        <f>ROUND(E202*J202,2)</f>
        <v>0</v>
      </c>
      <c r="L202" s="183">
        <v>21</v>
      </c>
      <c r="M202" s="183">
        <f>G202*(1+L202/100)</f>
        <v>0</v>
      </c>
      <c r="N202" s="183">
        <v>0</v>
      </c>
      <c r="O202" s="183">
        <f>ROUND(E202*N202,2)</f>
        <v>0</v>
      </c>
      <c r="P202" s="183">
        <v>0</v>
      </c>
      <c r="Q202" s="183">
        <f>ROUND(E202*P202,2)</f>
        <v>0</v>
      </c>
      <c r="R202" s="183"/>
      <c r="S202" s="183" t="s">
        <v>200</v>
      </c>
      <c r="T202" s="184" t="s">
        <v>256</v>
      </c>
      <c r="U202" s="158">
        <v>0</v>
      </c>
      <c r="V202" s="158">
        <f>ROUND(E202*U202,2)</f>
        <v>0</v>
      </c>
      <c r="W202" s="158"/>
      <c r="X202" s="158" t="s">
        <v>130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147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x14ac:dyDescent="0.2">
      <c r="A203" s="165" t="s">
        <v>124</v>
      </c>
      <c r="B203" s="166" t="s">
        <v>94</v>
      </c>
      <c r="C203" s="187" t="s">
        <v>95</v>
      </c>
      <c r="D203" s="167"/>
      <c r="E203" s="168"/>
      <c r="F203" s="169"/>
      <c r="G203" s="169">
        <f>SUMIF(AG204:AG209,"&lt;&gt;NOR",G204:G209)</f>
        <v>0</v>
      </c>
      <c r="H203" s="169"/>
      <c r="I203" s="169">
        <f>SUM(I204:I209)</f>
        <v>0</v>
      </c>
      <c r="J203" s="169"/>
      <c r="K203" s="169">
        <f>SUM(K204:K209)</f>
        <v>0</v>
      </c>
      <c r="L203" s="169"/>
      <c r="M203" s="169">
        <f>SUM(M204:M209)</f>
        <v>0</v>
      </c>
      <c r="N203" s="169"/>
      <c r="O203" s="169">
        <f>SUM(O204:O209)</f>
        <v>0</v>
      </c>
      <c r="P203" s="169"/>
      <c r="Q203" s="169">
        <f>SUM(Q204:Q209)</f>
        <v>0</v>
      </c>
      <c r="R203" s="169"/>
      <c r="S203" s="169"/>
      <c r="T203" s="170"/>
      <c r="U203" s="164"/>
      <c r="V203" s="164">
        <f>SUM(V204:V209)</f>
        <v>288.14</v>
      </c>
      <c r="W203" s="164"/>
      <c r="X203" s="164"/>
      <c r="AG203" t="s">
        <v>125</v>
      </c>
    </row>
    <row r="204" spans="1:60" outlineLevel="1" x14ac:dyDescent="0.2">
      <c r="A204" s="178">
        <v>71</v>
      </c>
      <c r="B204" s="179" t="s">
        <v>361</v>
      </c>
      <c r="C204" s="190" t="s">
        <v>362</v>
      </c>
      <c r="D204" s="180" t="s">
        <v>136</v>
      </c>
      <c r="E204" s="181">
        <v>34.487270000000002</v>
      </c>
      <c r="F204" s="182"/>
      <c r="G204" s="183">
        <f t="shared" ref="G204:G209" si="0">ROUND(E204*F204,2)</f>
        <v>0</v>
      </c>
      <c r="H204" s="182"/>
      <c r="I204" s="183">
        <f t="shared" ref="I204:I209" si="1">ROUND(E204*H204,2)</f>
        <v>0</v>
      </c>
      <c r="J204" s="182"/>
      <c r="K204" s="183">
        <f t="shared" ref="K204:K209" si="2">ROUND(E204*J204,2)</f>
        <v>0</v>
      </c>
      <c r="L204" s="183">
        <v>21</v>
      </c>
      <c r="M204" s="183">
        <f t="shared" ref="M204:M209" si="3">G204*(1+L204/100)</f>
        <v>0</v>
      </c>
      <c r="N204" s="183">
        <v>0</v>
      </c>
      <c r="O204" s="183">
        <f t="shared" ref="O204:O209" si="4">ROUND(E204*N204,2)</f>
        <v>0</v>
      </c>
      <c r="P204" s="183">
        <v>0</v>
      </c>
      <c r="Q204" s="183">
        <f t="shared" ref="Q204:Q209" si="5">ROUND(E204*P204,2)</f>
        <v>0</v>
      </c>
      <c r="R204" s="183"/>
      <c r="S204" s="183" t="s">
        <v>129</v>
      </c>
      <c r="T204" s="184" t="s">
        <v>129</v>
      </c>
      <c r="U204" s="158">
        <v>2.7989999999999999</v>
      </c>
      <c r="V204" s="158">
        <f t="shared" ref="V204:V209" si="6">ROUND(E204*U204,2)</f>
        <v>96.53</v>
      </c>
      <c r="W204" s="158"/>
      <c r="X204" s="158" t="s">
        <v>363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364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78">
        <v>72</v>
      </c>
      <c r="B205" s="179" t="s">
        <v>365</v>
      </c>
      <c r="C205" s="190" t="s">
        <v>366</v>
      </c>
      <c r="D205" s="180" t="s">
        <v>136</v>
      </c>
      <c r="E205" s="181">
        <v>34.487270000000002</v>
      </c>
      <c r="F205" s="182"/>
      <c r="G205" s="183">
        <f t="shared" si="0"/>
        <v>0</v>
      </c>
      <c r="H205" s="182"/>
      <c r="I205" s="183">
        <f t="shared" si="1"/>
        <v>0</v>
      </c>
      <c r="J205" s="182"/>
      <c r="K205" s="183">
        <f t="shared" si="2"/>
        <v>0</v>
      </c>
      <c r="L205" s="183">
        <v>21</v>
      </c>
      <c r="M205" s="183">
        <f t="shared" si="3"/>
        <v>0</v>
      </c>
      <c r="N205" s="183">
        <v>0</v>
      </c>
      <c r="O205" s="183">
        <f t="shared" si="4"/>
        <v>0</v>
      </c>
      <c r="P205" s="183">
        <v>0</v>
      </c>
      <c r="Q205" s="183">
        <f t="shared" si="5"/>
        <v>0</v>
      </c>
      <c r="R205" s="183"/>
      <c r="S205" s="183" t="s">
        <v>129</v>
      </c>
      <c r="T205" s="184" t="s">
        <v>129</v>
      </c>
      <c r="U205" s="158">
        <v>1.47</v>
      </c>
      <c r="V205" s="158">
        <f t="shared" si="6"/>
        <v>50.7</v>
      </c>
      <c r="W205" s="158"/>
      <c r="X205" s="158" t="s">
        <v>363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364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78">
        <v>73</v>
      </c>
      <c r="B206" s="179" t="s">
        <v>367</v>
      </c>
      <c r="C206" s="190" t="s">
        <v>368</v>
      </c>
      <c r="D206" s="180" t="s">
        <v>136</v>
      </c>
      <c r="E206" s="181">
        <v>310.38542999999999</v>
      </c>
      <c r="F206" s="182"/>
      <c r="G206" s="183">
        <f t="shared" si="0"/>
        <v>0</v>
      </c>
      <c r="H206" s="182"/>
      <c r="I206" s="183">
        <f t="shared" si="1"/>
        <v>0</v>
      </c>
      <c r="J206" s="182"/>
      <c r="K206" s="183">
        <f t="shared" si="2"/>
        <v>0</v>
      </c>
      <c r="L206" s="183">
        <v>21</v>
      </c>
      <c r="M206" s="183">
        <f t="shared" si="3"/>
        <v>0</v>
      </c>
      <c r="N206" s="183">
        <v>0</v>
      </c>
      <c r="O206" s="183">
        <f t="shared" si="4"/>
        <v>0</v>
      </c>
      <c r="P206" s="183">
        <v>0</v>
      </c>
      <c r="Q206" s="183">
        <f t="shared" si="5"/>
        <v>0</v>
      </c>
      <c r="R206" s="183"/>
      <c r="S206" s="183" t="s">
        <v>129</v>
      </c>
      <c r="T206" s="184" t="s">
        <v>129</v>
      </c>
      <c r="U206" s="158">
        <v>0</v>
      </c>
      <c r="V206" s="158">
        <f t="shared" si="6"/>
        <v>0</v>
      </c>
      <c r="W206" s="158"/>
      <c r="X206" s="158" t="s">
        <v>363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364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8">
        <v>74</v>
      </c>
      <c r="B207" s="179" t="s">
        <v>369</v>
      </c>
      <c r="C207" s="190" t="s">
        <v>370</v>
      </c>
      <c r="D207" s="180" t="s">
        <v>136</v>
      </c>
      <c r="E207" s="181">
        <v>34.487270000000002</v>
      </c>
      <c r="F207" s="182"/>
      <c r="G207" s="183">
        <f t="shared" si="0"/>
        <v>0</v>
      </c>
      <c r="H207" s="182"/>
      <c r="I207" s="183">
        <f t="shared" si="1"/>
        <v>0</v>
      </c>
      <c r="J207" s="182"/>
      <c r="K207" s="183">
        <f t="shared" si="2"/>
        <v>0</v>
      </c>
      <c r="L207" s="183">
        <v>21</v>
      </c>
      <c r="M207" s="183">
        <f t="shared" si="3"/>
        <v>0</v>
      </c>
      <c r="N207" s="183">
        <v>0</v>
      </c>
      <c r="O207" s="183">
        <f t="shared" si="4"/>
        <v>0</v>
      </c>
      <c r="P207" s="183">
        <v>0</v>
      </c>
      <c r="Q207" s="183">
        <f t="shared" si="5"/>
        <v>0</v>
      </c>
      <c r="R207" s="183"/>
      <c r="S207" s="183" t="s">
        <v>129</v>
      </c>
      <c r="T207" s="184" t="s">
        <v>129</v>
      </c>
      <c r="U207" s="158">
        <v>2.8260000000000001</v>
      </c>
      <c r="V207" s="158">
        <f t="shared" si="6"/>
        <v>97.46</v>
      </c>
      <c r="W207" s="158"/>
      <c r="X207" s="158" t="s">
        <v>363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364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78">
        <v>75</v>
      </c>
      <c r="B208" s="179" t="s">
        <v>371</v>
      </c>
      <c r="C208" s="190" t="s">
        <v>372</v>
      </c>
      <c r="D208" s="180" t="s">
        <v>136</v>
      </c>
      <c r="E208" s="181">
        <v>137.94908000000001</v>
      </c>
      <c r="F208" s="182"/>
      <c r="G208" s="183">
        <f t="shared" si="0"/>
        <v>0</v>
      </c>
      <c r="H208" s="182"/>
      <c r="I208" s="183">
        <f t="shared" si="1"/>
        <v>0</v>
      </c>
      <c r="J208" s="182"/>
      <c r="K208" s="183">
        <f t="shared" si="2"/>
        <v>0</v>
      </c>
      <c r="L208" s="183">
        <v>21</v>
      </c>
      <c r="M208" s="183">
        <f t="shared" si="3"/>
        <v>0</v>
      </c>
      <c r="N208" s="183">
        <v>0</v>
      </c>
      <c r="O208" s="183">
        <f t="shared" si="4"/>
        <v>0</v>
      </c>
      <c r="P208" s="183">
        <v>0</v>
      </c>
      <c r="Q208" s="183">
        <f t="shared" si="5"/>
        <v>0</v>
      </c>
      <c r="R208" s="183"/>
      <c r="S208" s="183" t="s">
        <v>129</v>
      </c>
      <c r="T208" s="184" t="s">
        <v>129</v>
      </c>
      <c r="U208" s="158">
        <v>0.315</v>
      </c>
      <c r="V208" s="158">
        <f t="shared" si="6"/>
        <v>43.45</v>
      </c>
      <c r="W208" s="158"/>
      <c r="X208" s="158" t="s">
        <v>363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364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78">
        <v>76</v>
      </c>
      <c r="B209" s="179" t="s">
        <v>373</v>
      </c>
      <c r="C209" s="190" t="s">
        <v>374</v>
      </c>
      <c r="D209" s="180" t="s">
        <v>136</v>
      </c>
      <c r="E209" s="181">
        <v>34.487270000000002</v>
      </c>
      <c r="F209" s="182"/>
      <c r="G209" s="183">
        <f t="shared" si="0"/>
        <v>0</v>
      </c>
      <c r="H209" s="182"/>
      <c r="I209" s="183">
        <f t="shared" si="1"/>
        <v>0</v>
      </c>
      <c r="J209" s="182"/>
      <c r="K209" s="183">
        <f t="shared" si="2"/>
        <v>0</v>
      </c>
      <c r="L209" s="183">
        <v>21</v>
      </c>
      <c r="M209" s="183">
        <f t="shared" si="3"/>
        <v>0</v>
      </c>
      <c r="N209" s="183">
        <v>0</v>
      </c>
      <c r="O209" s="183">
        <f t="shared" si="4"/>
        <v>0</v>
      </c>
      <c r="P209" s="183">
        <v>0</v>
      </c>
      <c r="Q209" s="183">
        <f t="shared" si="5"/>
        <v>0</v>
      </c>
      <c r="R209" s="183"/>
      <c r="S209" s="183" t="s">
        <v>129</v>
      </c>
      <c r="T209" s="184" t="s">
        <v>129</v>
      </c>
      <c r="U209" s="158">
        <v>0</v>
      </c>
      <c r="V209" s="158">
        <f t="shared" si="6"/>
        <v>0</v>
      </c>
      <c r="W209" s="158"/>
      <c r="X209" s="158" t="s">
        <v>363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364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x14ac:dyDescent="0.2">
      <c r="A210" s="165" t="s">
        <v>124</v>
      </c>
      <c r="B210" s="166" t="s">
        <v>97</v>
      </c>
      <c r="C210" s="187" t="s">
        <v>29</v>
      </c>
      <c r="D210" s="167"/>
      <c r="E210" s="168"/>
      <c r="F210" s="169"/>
      <c r="G210" s="169">
        <f>SUMIF(AG211:AG212,"&lt;&gt;NOR",G211:G212)</f>
        <v>0</v>
      </c>
      <c r="H210" s="169"/>
      <c r="I210" s="169">
        <f>SUM(I211:I212)</f>
        <v>0</v>
      </c>
      <c r="J210" s="169"/>
      <c r="K210" s="169">
        <f>SUM(K211:K212)</f>
        <v>0</v>
      </c>
      <c r="L210" s="169"/>
      <c r="M210" s="169">
        <f>SUM(M211:M212)</f>
        <v>0</v>
      </c>
      <c r="N210" s="169"/>
      <c r="O210" s="169">
        <f>SUM(O211:O212)</f>
        <v>0</v>
      </c>
      <c r="P210" s="169"/>
      <c r="Q210" s="169">
        <f>SUM(Q211:Q212)</f>
        <v>0</v>
      </c>
      <c r="R210" s="169"/>
      <c r="S210" s="169"/>
      <c r="T210" s="170"/>
      <c r="U210" s="164"/>
      <c r="V210" s="164">
        <f>SUM(V211:V212)</f>
        <v>0</v>
      </c>
      <c r="W210" s="164"/>
      <c r="X210" s="164"/>
      <c r="AG210" t="s">
        <v>125</v>
      </c>
    </row>
    <row r="211" spans="1:60" outlineLevel="1" x14ac:dyDescent="0.2">
      <c r="A211" s="178">
        <v>77</v>
      </c>
      <c r="B211" s="179" t="s">
        <v>375</v>
      </c>
      <c r="C211" s="190" t="s">
        <v>376</v>
      </c>
      <c r="D211" s="180" t="s">
        <v>358</v>
      </c>
      <c r="E211" s="181">
        <v>1</v>
      </c>
      <c r="F211" s="182"/>
      <c r="G211" s="183">
        <f>ROUND(E211*F211,2)</f>
        <v>0</v>
      </c>
      <c r="H211" s="182"/>
      <c r="I211" s="183">
        <f>ROUND(E211*H211,2)</f>
        <v>0</v>
      </c>
      <c r="J211" s="182"/>
      <c r="K211" s="183">
        <f>ROUND(E211*J211,2)</f>
        <v>0</v>
      </c>
      <c r="L211" s="183">
        <v>21</v>
      </c>
      <c r="M211" s="183">
        <f>G211*(1+L211/100)</f>
        <v>0</v>
      </c>
      <c r="N211" s="183">
        <v>0</v>
      </c>
      <c r="O211" s="183">
        <f>ROUND(E211*N211,2)</f>
        <v>0</v>
      </c>
      <c r="P211" s="183">
        <v>0</v>
      </c>
      <c r="Q211" s="183">
        <f>ROUND(E211*P211,2)</f>
        <v>0</v>
      </c>
      <c r="R211" s="183"/>
      <c r="S211" s="183" t="s">
        <v>200</v>
      </c>
      <c r="T211" s="184" t="s">
        <v>256</v>
      </c>
      <c r="U211" s="158">
        <v>0</v>
      </c>
      <c r="V211" s="158">
        <f>ROUND(E211*U211,2)</f>
        <v>0</v>
      </c>
      <c r="W211" s="158"/>
      <c r="X211" s="158" t="s">
        <v>130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131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71">
        <v>78</v>
      </c>
      <c r="B212" s="172" t="s">
        <v>377</v>
      </c>
      <c r="C212" s="188" t="s">
        <v>378</v>
      </c>
      <c r="D212" s="173" t="s">
        <v>379</v>
      </c>
      <c r="E212" s="174">
        <v>1</v>
      </c>
      <c r="F212" s="175"/>
      <c r="G212" s="176">
        <f>ROUND(E212*F212,2)</f>
        <v>0</v>
      </c>
      <c r="H212" s="175"/>
      <c r="I212" s="176">
        <f>ROUND(E212*H212,2)</f>
        <v>0</v>
      </c>
      <c r="J212" s="175"/>
      <c r="K212" s="176">
        <f>ROUND(E212*J212,2)</f>
        <v>0</v>
      </c>
      <c r="L212" s="176">
        <v>21</v>
      </c>
      <c r="M212" s="176">
        <f>G212*(1+L212/100)</f>
        <v>0</v>
      </c>
      <c r="N212" s="176">
        <v>0</v>
      </c>
      <c r="O212" s="176">
        <f>ROUND(E212*N212,2)</f>
        <v>0</v>
      </c>
      <c r="P212" s="176">
        <v>0</v>
      </c>
      <c r="Q212" s="176">
        <f>ROUND(E212*P212,2)</f>
        <v>0</v>
      </c>
      <c r="R212" s="176"/>
      <c r="S212" s="176" t="s">
        <v>200</v>
      </c>
      <c r="T212" s="177" t="s">
        <v>256</v>
      </c>
      <c r="U212" s="158">
        <v>0</v>
      </c>
      <c r="V212" s="158">
        <f>ROUND(E212*U212,2)</f>
        <v>0</v>
      </c>
      <c r="W212" s="158"/>
      <c r="X212" s="158" t="s">
        <v>380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381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x14ac:dyDescent="0.2">
      <c r="A213" s="3"/>
      <c r="B213" s="4"/>
      <c r="C213" s="194"/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AE213">
        <v>15</v>
      </c>
      <c r="AF213">
        <v>21</v>
      </c>
      <c r="AG213" t="s">
        <v>111</v>
      </c>
    </row>
    <row r="214" spans="1:60" x14ac:dyDescent="0.2">
      <c r="A214" s="151"/>
      <c r="B214" s="152" t="s">
        <v>31</v>
      </c>
      <c r="C214" s="195"/>
      <c r="D214" s="153"/>
      <c r="E214" s="154"/>
      <c r="F214" s="154"/>
      <c r="G214" s="186">
        <f>G8+G23+G43+G65+G70+G73+G96+G105+G107+G109+G111+G126+G129+G136+G139+G149+G157+G162+G198+G201+G203+G210</f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E214">
        <f>SUMIF(L7:L212,AE213,G7:G212)</f>
        <v>0</v>
      </c>
      <c r="AF214">
        <f>SUMIF(L7:L212,AF213,G7:G212)</f>
        <v>0</v>
      </c>
      <c r="AG214" t="s">
        <v>382</v>
      </c>
    </row>
    <row r="215" spans="1:60" x14ac:dyDescent="0.2">
      <c r="A215" s="3"/>
      <c r="B215" s="4"/>
      <c r="C215" s="194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60" x14ac:dyDescent="0.2">
      <c r="A216" s="3"/>
      <c r="B216" s="4"/>
      <c r="C216" s="194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273" t="s">
        <v>383</v>
      </c>
      <c r="B217" s="273"/>
      <c r="C217" s="274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254"/>
      <c r="B218" s="255"/>
      <c r="C218" s="256"/>
      <c r="D218" s="255"/>
      <c r="E218" s="255"/>
      <c r="F218" s="255"/>
      <c r="G218" s="257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G218" t="s">
        <v>384</v>
      </c>
    </row>
    <row r="219" spans="1:60" x14ac:dyDescent="0.2">
      <c r="A219" s="258"/>
      <c r="B219" s="259"/>
      <c r="C219" s="260"/>
      <c r="D219" s="259"/>
      <c r="E219" s="259"/>
      <c r="F219" s="259"/>
      <c r="G219" s="26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58"/>
      <c r="B220" s="259"/>
      <c r="C220" s="260"/>
      <c r="D220" s="259"/>
      <c r="E220" s="259"/>
      <c r="F220" s="259"/>
      <c r="G220" s="261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58"/>
      <c r="B221" s="259"/>
      <c r="C221" s="260"/>
      <c r="D221" s="259"/>
      <c r="E221" s="259"/>
      <c r="F221" s="259"/>
      <c r="G221" s="261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62"/>
      <c r="B222" s="263"/>
      <c r="C222" s="264"/>
      <c r="D222" s="263"/>
      <c r="E222" s="263"/>
      <c r="F222" s="263"/>
      <c r="G222" s="265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3"/>
      <c r="B223" s="4"/>
      <c r="C223" s="194"/>
      <c r="D223" s="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C224" s="196"/>
      <c r="D224" s="10"/>
      <c r="AG224" t="s">
        <v>385</v>
      </c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93A" sheet="1"/>
  <mergeCells count="6">
    <mergeCell ref="A218:G222"/>
    <mergeCell ref="A1:G1"/>
    <mergeCell ref="C2:G2"/>
    <mergeCell ref="C3:G3"/>
    <mergeCell ref="C4:G4"/>
    <mergeCell ref="A217:C217"/>
  </mergeCells>
  <phoneticPr fontId="16" type="noConversion"/>
  <pageMargins left="0.59055118110236204" right="0.196850393700787" top="0.78740157499999996" bottom="0.78740157499999996" header="0.3" footer="0.3"/>
  <pageSetup paperSize="9" scale="96" fitToHeight="0" orientation="landscape" horizontalDpi="4294967294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42072</cp:lastModifiedBy>
  <cp:lastPrinted>2020-08-04T13:09:28Z</cp:lastPrinted>
  <dcterms:created xsi:type="dcterms:W3CDTF">2009-04-08T07:15:50Z</dcterms:created>
  <dcterms:modified xsi:type="dcterms:W3CDTF">2020-09-27T09:24:32Z</dcterms:modified>
</cp:coreProperties>
</file>